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activeTab="2"/>
  </bookViews>
  <sheets>
    <sheet name="Прил.1" sheetId="1" r:id="rId1"/>
    <sheet name="Прил.2" sheetId="3" r:id="rId2"/>
    <sheet name="Прил.3" sheetId="4" r:id="rId3"/>
    <sheet name="Прил.4" sheetId="5" r:id="rId4"/>
    <sheet name="Прил.5" sheetId="6" r:id="rId5"/>
    <sheet name="Прил.6" sheetId="7" r:id="rId6"/>
    <sheet name="Программы прил.7" sheetId="8" r:id="rId7"/>
    <sheet name="ПОЯСН.ЗАПИСКА" sheetId="11" r:id="rId8"/>
    <sheet name="УСЛОВНО УТВЕРЖД," sheetId="10" r:id="rId9"/>
  </sheets>
  <calcPr calcId="144525"/>
</workbook>
</file>

<file path=xl/calcChain.xml><?xml version="1.0" encoding="utf-8"?>
<calcChain xmlns="http://schemas.openxmlformats.org/spreadsheetml/2006/main">
  <c r="H129" i="5" l="1"/>
  <c r="G129" i="5"/>
  <c r="F129" i="5"/>
  <c r="H127" i="5"/>
  <c r="G127" i="5"/>
  <c r="F127" i="5"/>
  <c r="H125" i="5"/>
  <c r="G125" i="5"/>
  <c r="F125" i="5"/>
  <c r="H123" i="5"/>
  <c r="H122" i="5" s="1"/>
  <c r="G123" i="5"/>
  <c r="F123" i="5"/>
  <c r="G122" i="5"/>
  <c r="F122" i="5"/>
  <c r="H120" i="5"/>
  <c r="G120" i="5"/>
  <c r="F120" i="5"/>
  <c r="G119" i="5"/>
  <c r="F119" i="5"/>
  <c r="H117" i="5"/>
  <c r="G117" i="5"/>
  <c r="F117" i="5"/>
  <c r="H115" i="5"/>
  <c r="G115" i="5"/>
  <c r="G114" i="5" s="1"/>
  <c r="F115" i="5"/>
  <c r="F114" i="5" s="1"/>
  <c r="H114" i="5"/>
  <c r="H111" i="5"/>
  <c r="G111" i="5"/>
  <c r="F111" i="5"/>
  <c r="H108" i="5"/>
  <c r="G108" i="5"/>
  <c r="F108" i="5"/>
  <c r="H106" i="5"/>
  <c r="G106" i="5"/>
  <c r="F106" i="5"/>
  <c r="H104" i="5"/>
  <c r="G104" i="5"/>
  <c r="F104" i="5"/>
  <c r="H102" i="5"/>
  <c r="G102" i="5"/>
  <c r="G101" i="5" s="1"/>
  <c r="G100" i="5" s="1"/>
  <c r="F102" i="5"/>
  <c r="F101" i="5" s="1"/>
  <c r="F100" i="5" s="1"/>
  <c r="H101" i="5"/>
  <c r="H100" i="5" s="1"/>
  <c r="H98" i="5"/>
  <c r="H97" i="5" s="1"/>
  <c r="G98" i="5"/>
  <c r="F98" i="5"/>
  <c r="G97" i="5"/>
  <c r="G96" i="5" s="1"/>
  <c r="F97" i="5"/>
  <c r="F96" i="5" s="1"/>
  <c r="G115" i="4"/>
  <c r="H115" i="4"/>
  <c r="F115" i="4"/>
  <c r="H119" i="5" l="1"/>
  <c r="H96" i="5"/>
  <c r="F77" i="11"/>
  <c r="F76" i="11" s="1"/>
  <c r="F75" i="11" s="1"/>
  <c r="F34" i="4"/>
  <c r="G372" i="11"/>
  <c r="G371" i="11" s="1"/>
  <c r="G370" i="11" s="1"/>
  <c r="G369" i="11" s="1"/>
  <c r="F372" i="11"/>
  <c r="F371" i="11" s="1"/>
  <c r="F370" i="11" s="1"/>
  <c r="F369" i="11" s="1"/>
  <c r="G367" i="11"/>
  <c r="G366" i="11" s="1"/>
  <c r="G365" i="11" s="1"/>
  <c r="G364" i="11" s="1"/>
  <c r="F367" i="11"/>
  <c r="F366" i="11" s="1"/>
  <c r="F365" i="11" s="1"/>
  <c r="F364" i="11" s="1"/>
  <c r="G362" i="11"/>
  <c r="F362" i="11"/>
  <c r="G360" i="11"/>
  <c r="F360" i="11"/>
  <c r="F359" i="11" s="1"/>
  <c r="F358" i="11" s="1"/>
  <c r="G359" i="11"/>
  <c r="G358" i="11" s="1"/>
  <c r="G356" i="11"/>
  <c r="G355" i="11" s="1"/>
  <c r="G354" i="11" s="1"/>
  <c r="F356" i="11"/>
  <c r="F355" i="11" s="1"/>
  <c r="F354" i="11" s="1"/>
  <c r="G351" i="11"/>
  <c r="G350" i="11" s="1"/>
  <c r="F351" i="11"/>
  <c r="F350" i="11" s="1"/>
  <c r="G347" i="11"/>
  <c r="G346" i="11" s="1"/>
  <c r="G345" i="11" s="1"/>
  <c r="G344" i="11" s="1"/>
  <c r="F347" i="11"/>
  <c r="F346" i="11" s="1"/>
  <c r="G342" i="11"/>
  <c r="G341" i="11" s="1"/>
  <c r="F342" i="11"/>
  <c r="F341" i="11" s="1"/>
  <c r="G339" i="11"/>
  <c r="G338" i="11" s="1"/>
  <c r="G337" i="11" s="1"/>
  <c r="F339" i="11"/>
  <c r="F338" i="11" s="1"/>
  <c r="F337" i="11" s="1"/>
  <c r="F336" i="11" s="1"/>
  <c r="G334" i="11"/>
  <c r="F334" i="11"/>
  <c r="G332" i="11"/>
  <c r="F332" i="11"/>
  <c r="G330" i="11"/>
  <c r="F330" i="11"/>
  <c r="G328" i="11"/>
  <c r="F328" i="11"/>
  <c r="G326" i="11"/>
  <c r="F326" i="11"/>
  <c r="G323" i="11"/>
  <c r="F323" i="11"/>
  <c r="G319" i="11"/>
  <c r="F319" i="11"/>
  <c r="G317" i="11"/>
  <c r="F317" i="11"/>
  <c r="G313" i="11"/>
  <c r="F313" i="11"/>
  <c r="G310" i="11"/>
  <c r="F310" i="11"/>
  <c r="G308" i="11"/>
  <c r="F308" i="11"/>
  <c r="G306" i="11"/>
  <c r="F306" i="11"/>
  <c r="G304" i="11"/>
  <c r="F304" i="11"/>
  <c r="G300" i="11"/>
  <c r="G299" i="11" s="1"/>
  <c r="G298" i="11" s="1"/>
  <c r="F300" i="11"/>
  <c r="F299" i="11" s="1"/>
  <c r="F298" i="11" s="1"/>
  <c r="G295" i="11"/>
  <c r="F295" i="11"/>
  <c r="F294" i="11" s="1"/>
  <c r="G294" i="11"/>
  <c r="G292" i="11"/>
  <c r="G291" i="11" s="1"/>
  <c r="F292" i="11"/>
  <c r="F291" i="11"/>
  <c r="G288" i="11"/>
  <c r="G287" i="11" s="1"/>
  <c r="F288" i="11"/>
  <c r="F287" i="11" s="1"/>
  <c r="G285" i="11"/>
  <c r="G284" i="11" s="1"/>
  <c r="F285" i="11"/>
  <c r="F284" i="11" s="1"/>
  <c r="G280" i="11"/>
  <c r="F280" i="11"/>
  <c r="G278" i="11"/>
  <c r="F278" i="11"/>
  <c r="G276" i="11"/>
  <c r="F276" i="11"/>
  <c r="G274" i="11"/>
  <c r="F274" i="11"/>
  <c r="G270" i="11"/>
  <c r="G266" i="11" s="1"/>
  <c r="G265" i="11" s="1"/>
  <c r="F270" i="11"/>
  <c r="F266" i="11" s="1"/>
  <c r="F265" i="11" s="1"/>
  <c r="G261" i="11"/>
  <c r="G260" i="11" s="1"/>
  <c r="G259" i="11" s="1"/>
  <c r="G258" i="11" s="1"/>
  <c r="F261" i="11"/>
  <c r="F260" i="11" s="1"/>
  <c r="F259" i="11" s="1"/>
  <c r="F258" i="11" s="1"/>
  <c r="G255" i="11"/>
  <c r="G254" i="11" s="1"/>
  <c r="F255" i="11"/>
  <c r="F254" i="11" s="1"/>
  <c r="G252" i="11"/>
  <c r="G251" i="11" s="1"/>
  <c r="F252" i="11"/>
  <c r="F251" i="11" s="1"/>
  <c r="G249" i="11"/>
  <c r="G248" i="11" s="1"/>
  <c r="F249" i="11"/>
  <c r="F248" i="11" s="1"/>
  <c r="G246" i="11"/>
  <c r="F246" i="11"/>
  <c r="F245" i="11" s="1"/>
  <c r="G245" i="11"/>
  <c r="G243" i="11"/>
  <c r="G242" i="11" s="1"/>
  <c r="F243" i="11"/>
  <c r="F242" i="11" s="1"/>
  <c r="G239" i="11"/>
  <c r="G238" i="11" s="1"/>
  <c r="G237" i="11" s="1"/>
  <c r="F239" i="11"/>
  <c r="F238" i="11" s="1"/>
  <c r="F237" i="11" s="1"/>
  <c r="G235" i="11"/>
  <c r="F235" i="11"/>
  <c r="G233" i="11"/>
  <c r="F233" i="11"/>
  <c r="G229" i="11"/>
  <c r="G228" i="11" s="1"/>
  <c r="G227" i="11" s="1"/>
  <c r="F229" i="11"/>
  <c r="F228" i="11" s="1"/>
  <c r="F227" i="11" s="1"/>
  <c r="G223" i="11"/>
  <c r="G222" i="11" s="1"/>
  <c r="G221" i="11" s="1"/>
  <c r="F223" i="11"/>
  <c r="F222" i="11" s="1"/>
  <c r="F221" i="11"/>
  <c r="G219" i="11"/>
  <c r="G218" i="11" s="1"/>
  <c r="G217" i="11" s="1"/>
  <c r="F219" i="11"/>
  <c r="F218" i="11" s="1"/>
  <c r="F217" i="11" s="1"/>
  <c r="F210" i="11"/>
  <c r="F209" i="11" s="1"/>
  <c r="F208" i="11" s="1"/>
  <c r="F207" i="11" s="1"/>
  <c r="F205" i="11"/>
  <c r="F204" i="11" s="1"/>
  <c r="F203" i="11" s="1"/>
  <c r="F202" i="11" s="1"/>
  <c r="F200" i="11"/>
  <c r="F198" i="11"/>
  <c r="F197" i="11" s="1"/>
  <c r="F196" i="11" s="1"/>
  <c r="F194" i="11"/>
  <c r="F193" i="11" s="1"/>
  <c r="F192" i="11" s="1"/>
  <c r="F189" i="11"/>
  <c r="F188" i="11" s="1"/>
  <c r="F185" i="11"/>
  <c r="F184" i="11"/>
  <c r="F180" i="11"/>
  <c r="F179" i="11" s="1"/>
  <c r="F177" i="11"/>
  <c r="F176" i="11" s="1"/>
  <c r="F175" i="11" s="1"/>
  <c r="F172" i="11"/>
  <c r="F170" i="11"/>
  <c r="F168" i="11"/>
  <c r="F166" i="11"/>
  <c r="F164" i="11"/>
  <c r="F161" i="11"/>
  <c r="F157" i="11"/>
  <c r="F155" i="11"/>
  <c r="F154" i="11" s="1"/>
  <c r="F151" i="11"/>
  <c r="F148" i="11"/>
  <c r="F146" i="11"/>
  <c r="F144" i="11"/>
  <c r="F142" i="11"/>
  <c r="F138" i="11"/>
  <c r="F137" i="11"/>
  <c r="F136" i="11" s="1"/>
  <c r="F133" i="11"/>
  <c r="F132" i="11" s="1"/>
  <c r="F130" i="11"/>
  <c r="F129" i="11"/>
  <c r="F126" i="11"/>
  <c r="F125" i="11" s="1"/>
  <c r="F123" i="11"/>
  <c r="F122" i="11" s="1"/>
  <c r="F118" i="11"/>
  <c r="F116" i="11"/>
  <c r="F114" i="11"/>
  <c r="F112" i="11"/>
  <c r="F108" i="11"/>
  <c r="F106" i="11"/>
  <c r="F105" i="11"/>
  <c r="F99" i="11"/>
  <c r="F98" i="11" s="1"/>
  <c r="F97" i="11" s="1"/>
  <c r="F96" i="11" s="1"/>
  <c r="F93" i="11"/>
  <c r="F92" i="11" s="1"/>
  <c r="F90" i="11"/>
  <c r="F89" i="11" s="1"/>
  <c r="F87" i="11"/>
  <c r="F86" i="11" s="1"/>
  <c r="F84" i="11"/>
  <c r="F83" i="11" s="1"/>
  <c r="F81" i="11"/>
  <c r="F80" i="11"/>
  <c r="F73" i="11"/>
  <c r="F71" i="11"/>
  <c r="F67" i="11"/>
  <c r="F66" i="11" s="1"/>
  <c r="F65" i="11" s="1"/>
  <c r="F61" i="11"/>
  <c r="F60" i="11" s="1"/>
  <c r="F59" i="11" s="1"/>
  <c r="F57" i="11"/>
  <c r="F56" i="11"/>
  <c r="F55" i="11" s="1"/>
  <c r="H34" i="4"/>
  <c r="H33" i="4" s="1"/>
  <c r="F273" i="11" l="1"/>
  <c r="F272" i="11" s="1"/>
  <c r="G273" i="11"/>
  <c r="G272" i="11" s="1"/>
  <c r="F345" i="11"/>
  <c r="F344" i="11" s="1"/>
  <c r="F141" i="11"/>
  <c r="F140" i="11" s="1"/>
  <c r="G232" i="11"/>
  <c r="G231" i="11" s="1"/>
  <c r="G316" i="11"/>
  <c r="G353" i="11"/>
  <c r="F70" i="11"/>
  <c r="F69" i="11" s="1"/>
  <c r="F128" i="11"/>
  <c r="F241" i="11"/>
  <c r="F121" i="11"/>
  <c r="F183" i="11"/>
  <c r="F182" i="11" s="1"/>
  <c r="G241" i="11"/>
  <c r="G336" i="11"/>
  <c r="F104" i="11"/>
  <c r="F103" i="11" s="1"/>
  <c r="F316" i="11"/>
  <c r="F325" i="11"/>
  <c r="F322" i="11" s="1"/>
  <c r="F321" i="11" s="1"/>
  <c r="F191" i="11"/>
  <c r="F163" i="11"/>
  <c r="F160" i="11" s="1"/>
  <c r="F159" i="11" s="1"/>
  <c r="F79" i="11"/>
  <c r="F111" i="11"/>
  <c r="F110" i="11" s="1"/>
  <c r="F174" i="11"/>
  <c r="G325" i="11"/>
  <c r="G322" i="11" s="1"/>
  <c r="G321" i="11" s="1"/>
  <c r="F303" i="11"/>
  <c r="F232" i="11"/>
  <c r="F231" i="11" s="1"/>
  <c r="F264" i="11"/>
  <c r="F283" i="11"/>
  <c r="G303" i="11"/>
  <c r="G302" i="11" s="1"/>
  <c r="G264" i="11"/>
  <c r="G283" i="11"/>
  <c r="F353" i="11"/>
  <c r="F290" i="11"/>
  <c r="G290" i="11"/>
  <c r="F54" i="11"/>
  <c r="G20" i="11"/>
  <c r="E20" i="11"/>
  <c r="D20" i="11"/>
  <c r="G9" i="11"/>
  <c r="E9" i="11"/>
  <c r="D9" i="11"/>
  <c r="H169" i="5"/>
  <c r="H168" i="5" s="1"/>
  <c r="H167" i="5" s="1"/>
  <c r="H166" i="5" s="1"/>
  <c r="G169" i="5"/>
  <c r="F169" i="5"/>
  <c r="G168" i="5"/>
  <c r="G167" i="5" s="1"/>
  <c r="G166" i="5" s="1"/>
  <c r="F168" i="5"/>
  <c r="F167" i="5" s="1"/>
  <c r="F166" i="5" s="1"/>
  <c r="H164" i="5"/>
  <c r="H163" i="5" s="1"/>
  <c r="H162" i="5" s="1"/>
  <c r="H161" i="5" s="1"/>
  <c r="G164" i="5"/>
  <c r="G163" i="5" s="1"/>
  <c r="G162" i="5" s="1"/>
  <c r="G161" i="5" s="1"/>
  <c r="F164" i="5"/>
  <c r="F163" i="5"/>
  <c r="F162" i="5" s="1"/>
  <c r="F161" i="5" s="1"/>
  <c r="H159" i="5"/>
  <c r="G159" i="5"/>
  <c r="F159" i="5"/>
  <c r="H157" i="5"/>
  <c r="G157" i="5"/>
  <c r="G156" i="5" s="1"/>
  <c r="G155" i="5" s="1"/>
  <c r="F157" i="5"/>
  <c r="F156" i="5" s="1"/>
  <c r="F155" i="5" s="1"/>
  <c r="H156" i="5"/>
  <c r="H155" i="5" s="1"/>
  <c r="H153" i="5"/>
  <c r="H152" i="5" s="1"/>
  <c r="H151" i="5" s="1"/>
  <c r="G153" i="5"/>
  <c r="G152" i="5" s="1"/>
  <c r="G151" i="5" s="1"/>
  <c r="G150" i="5" s="1"/>
  <c r="F153" i="5"/>
  <c r="F152" i="5"/>
  <c r="F151" i="5" s="1"/>
  <c r="F150" i="5" s="1"/>
  <c r="H148" i="5"/>
  <c r="H147" i="5" s="1"/>
  <c r="G148" i="5"/>
  <c r="G147" i="5" s="1"/>
  <c r="F148" i="5"/>
  <c r="F147" i="5" s="1"/>
  <c r="H144" i="5"/>
  <c r="H143" i="5" s="1"/>
  <c r="G144" i="5"/>
  <c r="G143" i="5" s="1"/>
  <c r="F144" i="5"/>
  <c r="F143" i="5" s="1"/>
  <c r="H139" i="5"/>
  <c r="H138" i="5" s="1"/>
  <c r="G139" i="5"/>
  <c r="G138" i="5" s="1"/>
  <c r="F139" i="5"/>
  <c r="F138" i="5" s="1"/>
  <c r="H136" i="5"/>
  <c r="H135" i="5" s="1"/>
  <c r="H134" i="5" s="1"/>
  <c r="G136" i="5"/>
  <c r="G135" i="5" s="1"/>
  <c r="G134" i="5" s="1"/>
  <c r="F136" i="5"/>
  <c r="F135" i="5" s="1"/>
  <c r="F134" i="5" s="1"/>
  <c r="H131" i="5"/>
  <c r="G131" i="5"/>
  <c r="F131" i="5"/>
  <c r="H94" i="5"/>
  <c r="H93" i="5" s="1"/>
  <c r="G94" i="5"/>
  <c r="G93" i="5" s="1"/>
  <c r="F94" i="5"/>
  <c r="F93" i="5" s="1"/>
  <c r="H91" i="5"/>
  <c r="G91" i="5"/>
  <c r="G90" i="5" s="1"/>
  <c r="F91" i="5"/>
  <c r="F90" i="5" s="1"/>
  <c r="H90" i="5"/>
  <c r="H87" i="5"/>
  <c r="H86" i="5" s="1"/>
  <c r="G87" i="5"/>
  <c r="F87" i="5"/>
  <c r="G86" i="5"/>
  <c r="F86" i="5"/>
  <c r="H84" i="5"/>
  <c r="H83" i="5" s="1"/>
  <c r="G84" i="5"/>
  <c r="G83" i="5" s="1"/>
  <c r="F84" i="5"/>
  <c r="F83" i="5" s="1"/>
  <c r="H79" i="5"/>
  <c r="G79" i="5"/>
  <c r="F79" i="5"/>
  <c r="H77" i="5"/>
  <c r="G77" i="5"/>
  <c r="F77" i="5"/>
  <c r="H75" i="5"/>
  <c r="G75" i="5"/>
  <c r="F75" i="5"/>
  <c r="H73" i="5"/>
  <c r="H72" i="5" s="1"/>
  <c r="H71" i="5" s="1"/>
  <c r="G73" i="5"/>
  <c r="F73" i="5"/>
  <c r="H69" i="5"/>
  <c r="H65" i="5" s="1"/>
  <c r="H64" i="5" s="1"/>
  <c r="G69" i="5"/>
  <c r="G65" i="5" s="1"/>
  <c r="G64" i="5" s="1"/>
  <c r="F69" i="5"/>
  <c r="F67" i="5"/>
  <c r="F66" i="5" s="1"/>
  <c r="H60" i="5"/>
  <c r="G60" i="5"/>
  <c r="G59" i="5" s="1"/>
  <c r="G58" i="5" s="1"/>
  <c r="G57" i="5" s="1"/>
  <c r="F60" i="5"/>
  <c r="F59" i="5" s="1"/>
  <c r="F58" i="5" s="1"/>
  <c r="F57" i="5" s="1"/>
  <c r="H59" i="5"/>
  <c r="H58" i="5" s="1"/>
  <c r="H57" i="5" s="1"/>
  <c r="H54" i="5"/>
  <c r="H53" i="5" s="1"/>
  <c r="G54" i="5"/>
  <c r="G53" i="5" s="1"/>
  <c r="F54" i="5"/>
  <c r="F53" i="5" s="1"/>
  <c r="H51" i="5"/>
  <c r="H50" i="5" s="1"/>
  <c r="G51" i="5"/>
  <c r="G50" i="5" s="1"/>
  <c r="F51" i="5"/>
  <c r="F50" i="5" s="1"/>
  <c r="H48" i="5"/>
  <c r="H47" i="5" s="1"/>
  <c r="G48" i="5"/>
  <c r="F48" i="5"/>
  <c r="F47" i="5" s="1"/>
  <c r="G47" i="5"/>
  <c r="H45" i="5"/>
  <c r="H44" i="5" s="1"/>
  <c r="G45" i="5"/>
  <c r="G44" i="5" s="1"/>
  <c r="F45" i="5"/>
  <c r="F44" i="5" s="1"/>
  <c r="H42" i="5"/>
  <c r="H41" i="5" s="1"/>
  <c r="G42" i="5"/>
  <c r="G41" i="5" s="1"/>
  <c r="F42" i="5"/>
  <c r="F41" i="5" s="1"/>
  <c r="H38" i="5"/>
  <c r="H37" i="5" s="1"/>
  <c r="H36" i="5" s="1"/>
  <c r="G38" i="5"/>
  <c r="G37" i="5" s="1"/>
  <c r="G36" i="5" s="1"/>
  <c r="F38" i="5"/>
  <c r="F37" i="5" s="1"/>
  <c r="F36" i="5" s="1"/>
  <c r="H34" i="5"/>
  <c r="G34" i="5"/>
  <c r="F34" i="5"/>
  <c r="H32" i="5"/>
  <c r="G32" i="5"/>
  <c r="F32" i="5"/>
  <c r="H28" i="5"/>
  <c r="H27" i="5" s="1"/>
  <c r="H26" i="5" s="1"/>
  <c r="G28" i="5"/>
  <c r="G27" i="5" s="1"/>
  <c r="G26" i="5" s="1"/>
  <c r="F28" i="5"/>
  <c r="F27" i="5" s="1"/>
  <c r="F26" i="5" s="1"/>
  <c r="H22" i="5"/>
  <c r="H21" i="5" s="1"/>
  <c r="H20" i="5" s="1"/>
  <c r="G22" i="5"/>
  <c r="G21" i="5" s="1"/>
  <c r="G20" i="5" s="1"/>
  <c r="F22" i="5"/>
  <c r="F21" i="5"/>
  <c r="F20" i="5" s="1"/>
  <c r="H18" i="5"/>
  <c r="H17" i="5" s="1"/>
  <c r="H16" i="5" s="1"/>
  <c r="G18" i="5"/>
  <c r="G17" i="5" s="1"/>
  <c r="G16" i="5" s="1"/>
  <c r="F18" i="5"/>
  <c r="F17" i="5" s="1"/>
  <c r="F16" i="5" s="1"/>
  <c r="G82" i="5" l="1"/>
  <c r="F142" i="5"/>
  <c r="F141" i="5" s="1"/>
  <c r="H89" i="5"/>
  <c r="H63" i="5"/>
  <c r="F72" i="5"/>
  <c r="F71" i="5" s="1"/>
  <c r="F65" i="5"/>
  <c r="F64" i="5" s="1"/>
  <c r="G72" i="5"/>
  <c r="G71" i="5" s="1"/>
  <c r="G63" i="5" s="1"/>
  <c r="F82" i="5"/>
  <c r="G142" i="5"/>
  <c r="G141" i="5" s="1"/>
  <c r="F135" i="11"/>
  <c r="F302" i="11"/>
  <c r="F297" i="11" s="1"/>
  <c r="F374" i="11" s="1"/>
  <c r="G297" i="11"/>
  <c r="G374" i="11" s="1"/>
  <c r="F120" i="11"/>
  <c r="G216" i="11"/>
  <c r="F102" i="11"/>
  <c r="F282" i="11"/>
  <c r="F216" i="11"/>
  <c r="G282" i="11"/>
  <c r="G26" i="11"/>
  <c r="D26" i="11"/>
  <c r="E26" i="11"/>
  <c r="G133" i="5"/>
  <c r="F133" i="5"/>
  <c r="G40" i="5"/>
  <c r="H40" i="5"/>
  <c r="F31" i="5"/>
  <c r="F30" i="5" s="1"/>
  <c r="G31" i="5"/>
  <c r="G30" i="5" s="1"/>
  <c r="H31" i="5"/>
  <c r="H30" i="5" s="1"/>
  <c r="H142" i="5"/>
  <c r="H141" i="5" s="1"/>
  <c r="H82" i="5"/>
  <c r="F89" i="5"/>
  <c r="H133" i="5"/>
  <c r="G89" i="5"/>
  <c r="G81" i="5" s="1"/>
  <c r="F40" i="5"/>
  <c r="H150" i="5"/>
  <c r="F81" i="5" l="1"/>
  <c r="H81" i="5"/>
  <c r="G15" i="5"/>
  <c r="F63" i="5"/>
  <c r="H15" i="5"/>
  <c r="F212" i="11"/>
  <c r="F15" i="5"/>
  <c r="G171" i="5"/>
  <c r="G14" i="5" s="1"/>
  <c r="F171" i="5" l="1"/>
  <c r="F14" i="5" s="1"/>
  <c r="H171" i="5"/>
  <c r="H14" i="5" s="1"/>
  <c r="H165" i="4"/>
  <c r="H164" i="4" s="1"/>
  <c r="H163" i="4" s="1"/>
  <c r="H162" i="4" s="1"/>
  <c r="G165" i="4"/>
  <c r="G164" i="4" s="1"/>
  <c r="G163" i="4" s="1"/>
  <c r="G162" i="4" s="1"/>
  <c r="F165" i="4"/>
  <c r="F164" i="4" s="1"/>
  <c r="F163" i="4" s="1"/>
  <c r="F162" i="4" s="1"/>
  <c r="H160" i="4"/>
  <c r="H159" i="4" s="1"/>
  <c r="H158" i="4" s="1"/>
  <c r="H157" i="4" s="1"/>
  <c r="G160" i="4"/>
  <c r="G159" i="4" s="1"/>
  <c r="G158" i="4" s="1"/>
  <c r="G157" i="4" s="1"/>
  <c r="F160" i="4"/>
  <c r="F159" i="4" s="1"/>
  <c r="F158" i="4" s="1"/>
  <c r="F157" i="4" s="1"/>
  <c r="F107" i="4" l="1"/>
  <c r="G116" i="4" l="1"/>
  <c r="H116" i="4"/>
  <c r="F116" i="4"/>
  <c r="G94" i="4"/>
  <c r="G93" i="4" s="1"/>
  <c r="H94" i="4"/>
  <c r="H93" i="4" s="1"/>
  <c r="F94" i="4" l="1"/>
  <c r="F93" i="4" s="1"/>
  <c r="D40" i="1" l="1"/>
  <c r="E40" i="1"/>
  <c r="C40" i="1"/>
  <c r="C29" i="1" l="1"/>
  <c r="F56" i="4" l="1"/>
  <c r="G56" i="4"/>
  <c r="F63" i="4" l="1"/>
  <c r="F62" i="4" s="1"/>
  <c r="G155" i="4" l="1"/>
  <c r="H155" i="4"/>
  <c r="F155" i="4"/>
  <c r="D18" i="7" l="1"/>
  <c r="E18" i="7"/>
  <c r="C18" i="7"/>
  <c r="H153" i="4" l="1"/>
  <c r="H152" i="4" s="1"/>
  <c r="H151" i="4" s="1"/>
  <c r="G153" i="4"/>
  <c r="G152" i="4" s="1"/>
  <c r="G151" i="4" s="1"/>
  <c r="F153" i="4"/>
  <c r="F152" i="4" s="1"/>
  <c r="F151" i="4" s="1"/>
  <c r="H149" i="4"/>
  <c r="H148" i="4" s="1"/>
  <c r="H147" i="4" s="1"/>
  <c r="G149" i="4"/>
  <c r="G148" i="4" s="1"/>
  <c r="G147" i="4" s="1"/>
  <c r="F149" i="4"/>
  <c r="F148" i="4" s="1"/>
  <c r="F147" i="4" s="1"/>
  <c r="H144" i="4"/>
  <c r="H143" i="4" s="1"/>
  <c r="G144" i="4"/>
  <c r="G143" i="4" s="1"/>
  <c r="F144" i="4"/>
  <c r="F143" i="4" s="1"/>
  <c r="H140" i="4"/>
  <c r="H139" i="4" s="1"/>
  <c r="G140" i="4"/>
  <c r="G139" i="4" s="1"/>
  <c r="F140" i="4"/>
  <c r="F139" i="4" s="1"/>
  <c r="H135" i="4"/>
  <c r="H134" i="4" s="1"/>
  <c r="G135" i="4"/>
  <c r="G134" i="4" s="1"/>
  <c r="F135" i="4"/>
  <c r="F134" i="4" s="1"/>
  <c r="H132" i="4"/>
  <c r="H131" i="4" s="1"/>
  <c r="H130" i="4" s="1"/>
  <c r="G132" i="4"/>
  <c r="G131" i="4" s="1"/>
  <c r="G130" i="4" s="1"/>
  <c r="F132" i="4"/>
  <c r="F131" i="4" s="1"/>
  <c r="F130" i="4" s="1"/>
  <c r="H127" i="4"/>
  <c r="G127" i="4"/>
  <c r="F127" i="4"/>
  <c r="H125" i="4"/>
  <c r="G125" i="4"/>
  <c r="F125" i="4"/>
  <c r="H123" i="4"/>
  <c r="G123" i="4"/>
  <c r="F123" i="4"/>
  <c r="H121" i="4"/>
  <c r="G121" i="4"/>
  <c r="F121" i="4"/>
  <c r="H119" i="4"/>
  <c r="G119" i="4"/>
  <c r="F119" i="4"/>
  <c r="H113" i="4"/>
  <c r="G113" i="4"/>
  <c r="F113" i="4"/>
  <c r="H111" i="4"/>
  <c r="G111" i="4"/>
  <c r="F111" i="4"/>
  <c r="H107" i="4"/>
  <c r="G107" i="4"/>
  <c r="H104" i="4"/>
  <c r="G104" i="4"/>
  <c r="F104" i="4"/>
  <c r="H102" i="4"/>
  <c r="G102" i="4"/>
  <c r="F102" i="4"/>
  <c r="H100" i="4"/>
  <c r="G100" i="4"/>
  <c r="F100" i="4"/>
  <c r="H98" i="4"/>
  <c r="H97" i="4" s="1"/>
  <c r="G98" i="4"/>
  <c r="G97" i="4" s="1"/>
  <c r="F98" i="4"/>
  <c r="F97" i="4" s="1"/>
  <c r="H90" i="4"/>
  <c r="H89" i="4" s="1"/>
  <c r="G90" i="4"/>
  <c r="G89" i="4" s="1"/>
  <c r="F90" i="4"/>
  <c r="F89" i="4" s="1"/>
  <c r="H87" i="4"/>
  <c r="H86" i="4" s="1"/>
  <c r="G87" i="4"/>
  <c r="G86" i="4" s="1"/>
  <c r="F87" i="4"/>
  <c r="F86" i="4" s="1"/>
  <c r="H83" i="4"/>
  <c r="H82" i="4" s="1"/>
  <c r="G83" i="4"/>
  <c r="G82" i="4" s="1"/>
  <c r="F83" i="4"/>
  <c r="F82" i="4" s="1"/>
  <c r="H80" i="4"/>
  <c r="H79" i="4" s="1"/>
  <c r="G80" i="4"/>
  <c r="G79" i="4" s="1"/>
  <c r="F80" i="4"/>
  <c r="F79" i="4" s="1"/>
  <c r="H75" i="4"/>
  <c r="G75" i="4"/>
  <c r="F75" i="4"/>
  <c r="H73" i="4"/>
  <c r="G73" i="4"/>
  <c r="F73" i="4"/>
  <c r="H71" i="4"/>
  <c r="G71" i="4"/>
  <c r="F71" i="4"/>
  <c r="H69" i="4"/>
  <c r="G69" i="4"/>
  <c r="F69" i="4"/>
  <c r="H65" i="4"/>
  <c r="G65" i="4"/>
  <c r="F65" i="4"/>
  <c r="H56" i="4"/>
  <c r="H55" i="4" s="1"/>
  <c r="H54" i="4" s="1"/>
  <c r="H53" i="4" s="1"/>
  <c r="G55" i="4"/>
  <c r="G54" i="4" s="1"/>
  <c r="G53" i="4" s="1"/>
  <c r="F55" i="4"/>
  <c r="F54" i="4" s="1"/>
  <c r="F53" i="4" s="1"/>
  <c r="H50" i="4"/>
  <c r="H49" i="4" s="1"/>
  <c r="G50" i="4"/>
  <c r="G49" i="4" s="1"/>
  <c r="F50" i="4"/>
  <c r="F49" i="4" s="1"/>
  <c r="H47" i="4"/>
  <c r="H46" i="4" s="1"/>
  <c r="G47" i="4"/>
  <c r="G46" i="4" s="1"/>
  <c r="F47" i="4"/>
  <c r="F46" i="4" s="1"/>
  <c r="H44" i="4"/>
  <c r="H43" i="4" s="1"/>
  <c r="G44" i="4"/>
  <c r="G43" i="4" s="1"/>
  <c r="F44" i="4"/>
  <c r="F43" i="4" s="1"/>
  <c r="H41" i="4"/>
  <c r="H40" i="4" s="1"/>
  <c r="G41" i="4"/>
  <c r="G40" i="4" s="1"/>
  <c r="F41" i="4"/>
  <c r="F40" i="4" s="1"/>
  <c r="H38" i="4"/>
  <c r="H37" i="4" s="1"/>
  <c r="G38" i="4"/>
  <c r="G37" i="4" s="1"/>
  <c r="F38" i="4"/>
  <c r="F37" i="4" s="1"/>
  <c r="H32" i="4"/>
  <c r="G34" i="4"/>
  <c r="G33" i="4" s="1"/>
  <c r="G32" i="4" s="1"/>
  <c r="F33" i="4"/>
  <c r="F32" i="4" s="1"/>
  <c r="H30" i="4"/>
  <c r="G30" i="4"/>
  <c r="F30" i="4"/>
  <c r="H28" i="4"/>
  <c r="G28" i="4"/>
  <c r="F28" i="4"/>
  <c r="H24" i="4"/>
  <c r="H23" i="4" s="1"/>
  <c r="H22" i="4" s="1"/>
  <c r="G24" i="4"/>
  <c r="G23" i="4" s="1"/>
  <c r="G22" i="4" s="1"/>
  <c r="F24" i="4"/>
  <c r="F23" i="4" s="1"/>
  <c r="F22" i="4" s="1"/>
  <c r="H18" i="4"/>
  <c r="H17" i="4" s="1"/>
  <c r="H16" i="4" s="1"/>
  <c r="G18" i="4"/>
  <c r="G17" i="4" s="1"/>
  <c r="G16" i="4" s="1"/>
  <c r="F18" i="4"/>
  <c r="F17" i="4" s="1"/>
  <c r="F16" i="4" s="1"/>
  <c r="H14" i="4"/>
  <c r="H13" i="4" s="1"/>
  <c r="H12" i="4" s="1"/>
  <c r="G14" i="4"/>
  <c r="G13" i="4" s="1"/>
  <c r="G12" i="4" s="1"/>
  <c r="F14" i="4"/>
  <c r="F13" i="4" s="1"/>
  <c r="F12" i="4" s="1"/>
  <c r="F146" i="4" l="1"/>
  <c r="G96" i="4"/>
  <c r="G146" i="4"/>
  <c r="H146" i="4"/>
  <c r="H27" i="4"/>
  <c r="H26" i="4" s="1"/>
  <c r="G129" i="4"/>
  <c r="G118" i="4"/>
  <c r="F68" i="4"/>
  <c r="F67" i="4" s="1"/>
  <c r="G27" i="4"/>
  <c r="G26" i="4" s="1"/>
  <c r="F78" i="4"/>
  <c r="H61" i="4"/>
  <c r="H60" i="4" s="1"/>
  <c r="F118" i="4"/>
  <c r="F61" i="4"/>
  <c r="F60" i="4" s="1"/>
  <c r="F27" i="4"/>
  <c r="F26" i="4" s="1"/>
  <c r="H68" i="4"/>
  <c r="H67" i="4" s="1"/>
  <c r="G61" i="4"/>
  <c r="G60" i="4" s="1"/>
  <c r="F110" i="4"/>
  <c r="F96" i="4" s="1"/>
  <c r="G110" i="4"/>
  <c r="H118" i="4"/>
  <c r="G68" i="4"/>
  <c r="G67" i="4" s="1"/>
  <c r="F36" i="4"/>
  <c r="H85" i="4"/>
  <c r="H138" i="4"/>
  <c r="H137" i="4" s="1"/>
  <c r="H129" i="4"/>
  <c r="H110" i="4"/>
  <c r="H96" i="4" s="1"/>
  <c r="G85" i="4"/>
  <c r="G138" i="4"/>
  <c r="G137" i="4" s="1"/>
  <c r="F129" i="4"/>
  <c r="G36" i="4"/>
  <c r="G78" i="4"/>
  <c r="H36" i="4"/>
  <c r="H78" i="4"/>
  <c r="F85" i="4"/>
  <c r="F138" i="4"/>
  <c r="F137" i="4" s="1"/>
  <c r="H11" i="4" l="1"/>
  <c r="G11" i="4"/>
  <c r="G92" i="4"/>
  <c r="H77" i="4"/>
  <c r="F92" i="4"/>
  <c r="H92" i="4"/>
  <c r="F59" i="4"/>
  <c r="H59" i="4"/>
  <c r="G59" i="4"/>
  <c r="F77" i="4"/>
  <c r="F11" i="4"/>
  <c r="G77" i="4"/>
  <c r="D24" i="3"/>
  <c r="E24" i="3"/>
  <c r="C24" i="3"/>
  <c r="H167" i="4" l="1"/>
  <c r="F167" i="4"/>
  <c r="G167" i="4"/>
  <c r="D39" i="3"/>
  <c r="E39" i="3"/>
  <c r="C39" i="3"/>
  <c r="D5" i="10"/>
  <c r="C5" i="10"/>
  <c r="C19" i="6" l="1"/>
  <c r="B19" i="6"/>
  <c r="C27" i="8" l="1"/>
  <c r="D27" i="8"/>
  <c r="B27" i="8"/>
  <c r="D19" i="6"/>
  <c r="E38" i="1" l="1"/>
  <c r="D38" i="1"/>
  <c r="C38" i="1"/>
  <c r="E15" i="7" l="1"/>
  <c r="D15" i="7"/>
  <c r="C15" i="7"/>
  <c r="E45" i="3"/>
  <c r="D45" i="3"/>
  <c r="C45" i="3"/>
  <c r="E43" i="3"/>
  <c r="D43" i="3"/>
  <c r="C43" i="3"/>
  <c r="E37" i="3"/>
  <c r="D37" i="3"/>
  <c r="C37" i="3"/>
  <c r="E35" i="3"/>
  <c r="D35" i="3"/>
  <c r="C35" i="3"/>
  <c r="E31" i="3"/>
  <c r="D31" i="3"/>
  <c r="C31" i="3"/>
  <c r="E28" i="3"/>
  <c r="D28" i="3"/>
  <c r="C28" i="3"/>
  <c r="E22" i="3"/>
  <c r="D22" i="3"/>
  <c r="C22" i="3"/>
  <c r="E15" i="3"/>
  <c r="D15" i="3"/>
  <c r="C15" i="3"/>
  <c r="C21" i="7" l="1"/>
  <c r="D21" i="7"/>
  <c r="E21" i="7"/>
  <c r="E48" i="3"/>
  <c r="D48" i="3"/>
  <c r="C48" i="3"/>
  <c r="C33" i="1"/>
  <c r="C32" i="1" s="1"/>
  <c r="D33" i="1"/>
  <c r="D32" i="1" s="1"/>
  <c r="E33" i="1"/>
  <c r="E32" i="1" s="1"/>
  <c r="E56" i="1" l="1"/>
  <c r="D56" i="1"/>
  <c r="C56" i="1"/>
  <c r="E46" i="1"/>
  <c r="D46" i="1"/>
  <c r="C46" i="1"/>
  <c r="E43" i="1"/>
  <c r="D43" i="1"/>
  <c r="C43" i="1"/>
  <c r="E35" i="1"/>
  <c r="D35" i="1"/>
  <c r="C35" i="1"/>
  <c r="E29" i="1"/>
  <c r="D29" i="1"/>
  <c r="E27" i="1"/>
  <c r="D27" i="1"/>
  <c r="C27" i="1"/>
  <c r="E22" i="1"/>
  <c r="D22" i="1"/>
  <c r="C22" i="1"/>
  <c r="E17" i="1"/>
  <c r="E16" i="1" s="1"/>
  <c r="D17" i="1"/>
  <c r="D16" i="1" s="1"/>
  <c r="C17" i="1"/>
  <c r="C16" i="1" s="1"/>
  <c r="E12" i="1"/>
  <c r="E11" i="1" s="1"/>
  <c r="D12" i="1"/>
  <c r="D11" i="1" s="1"/>
  <c r="C12" i="1"/>
  <c r="C11" i="1" s="1"/>
  <c r="D26" i="1" l="1"/>
  <c r="D45" i="1"/>
  <c r="E26" i="1"/>
  <c r="E10" i="1" s="1"/>
  <c r="E45" i="1"/>
  <c r="C26" i="1"/>
  <c r="C10" i="1" s="1"/>
  <c r="C45" i="1"/>
  <c r="D10" i="1"/>
  <c r="C58" i="1" l="1"/>
  <c r="D58" i="1"/>
  <c r="E58" i="1"/>
</calcChain>
</file>

<file path=xl/sharedStrings.xml><?xml version="1.0" encoding="utf-8"?>
<sst xmlns="http://schemas.openxmlformats.org/spreadsheetml/2006/main" count="3049" uniqueCount="500">
  <si>
    <t>к решению Совета народных депутатов</t>
  </si>
  <si>
    <t>муниципального образования</t>
  </si>
  <si>
    <t>"Победенское сельское поселение"</t>
  </si>
  <si>
    <t>Код бюджетной
классификации
Российской Федерации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</si>
  <si>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</si>
  <si>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</si>
  <si>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</si>
  <si>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</si>
  <si>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 на 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</si>
  <si>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</si>
  <si>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</si>
  <si>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</si>
  <si>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</si>
  <si>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</si>
  <si>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</si>
  <si>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</si>
  <si>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</si>
  <si>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</si>
  <si>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</si>
  <si>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1 03 02000 01 0000 000</t>
  </si>
  <si>
    <t>Акцизы по подакцизным товарам (продукции), производимым на территории Российской Федерации</t>
  </si>
  <si>
    <t>1 05 00000 00 0000 000</t>
  </si>
  <si>
    <t>Налоги на  совокупный  доход</t>
  </si>
  <si>
    <t>1 05 03000 01 0000 110</t>
  </si>
  <si>
    <t>Единый сельскохозяйственный налог</t>
  </si>
  <si>
    <t>1 06 00000 00 0000 000</t>
  </si>
  <si>
    <t>Налоги  на 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</si>
  <si>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</si>
  <si>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</si>
  <si>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</si>
  <si>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</si>
  <si>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1 06 06000 10 0000110</t>
  </si>
  <si>
    <t>Земельный налог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</si>
  <si>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</si>
  <si>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</si>
  <si>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</si>
  <si>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 на имущество</t>
  </si>
  <si>
    <t>1 09 04050 10 0000 110</t>
  </si>
  <si>
    <t>Земельный налог (по обязательствам, возникшим до 1 января 2006 года), мобилизуемый на территориях поселений</t>
  </si>
  <si>
    <t>1 11 00000 00 0000 000</t>
  </si>
  <si>
    <t>Доходы  от  использования  имущества, находящегося  в  государственной  и  муниципальной 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</si>
  <si>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</si>
  <si>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</si>
  <si>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</si>
  <si>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</si>
  <si>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</si>
  <si>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</si>
  <si>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</si>
  <si>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</si>
  <si>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 поступления  от  других  бюджетов  бюджетной  системы РФ</t>
  </si>
  <si>
    <t>Субсидии бюджетам поселений на реализацию федеральных целевых программ</t>
  </si>
  <si>
    <t>2 02 04012 10 0000 151</t>
  </si>
  <si>
    <t>Межбюдженые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</si>
  <si>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В с е г о   д о х о д о в</t>
  </si>
  <si>
    <t>Приложение № 1</t>
  </si>
  <si>
    <t>1 17 05050 10 0000 180</t>
  </si>
  <si>
    <t>1 03 0223001 0000 110</t>
  </si>
  <si>
    <t>1 03 02240 01 0000 110</t>
  </si>
  <si>
    <t>1 03 02250 01 0000 110</t>
  </si>
  <si>
    <t>1 03 02260 01 0000 110</t>
  </si>
  <si>
    <t>2 07 00000 00 0000 000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</si>
  <si>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</si>
  <si>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</si>
  <si>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</si>
  <si>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</si>
  <si>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1 06 06043 10 0000 110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</si>
  <si>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</si>
  <si>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</si>
  <si>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</si>
  <si>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1 14 06025 10 0000 430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</si>
  <si>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</si>
  <si>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</si>
  <si>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Субсидии бюджетам сельских поселений на реализацию федеральных целевых программ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</si>
  <si>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</si>
  <si>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</si>
  <si>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</si>
  <si>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 от бюджетов муниципальных районов</t>
  </si>
  <si>
    <t>Прочие безвозмездные поступления в бюджеты сельских поселений</t>
  </si>
  <si>
    <t>Руководитель финансово-экономического отдела                                                   Сидельцева М.И.</t>
  </si>
  <si>
    <t>1 17 00000 00 0000 000</t>
  </si>
  <si>
    <t>Прочие неналоговые доходы</t>
  </si>
  <si>
    <t>2 02 15001 10 0000 150</t>
  </si>
  <si>
    <t>2 02 30024 10 0000 150</t>
  </si>
  <si>
    <t>2 02 35118 10 0000 150</t>
  </si>
  <si>
    <t>2 02 25497 10 0000 150</t>
  </si>
  <si>
    <t>2 02 40014 10 0000 150</t>
  </si>
  <si>
    <t>2 02 20051 10 0000 150</t>
  </si>
  <si>
    <t>2 02 90054 10 0000 150</t>
  </si>
  <si>
    <t>2 07 05030 10 0000 150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</si>
  <si>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</si>
  <si>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Прочие безвозмездные поступления</t>
  </si>
  <si>
    <t>1 05 02010 02 0000 110</t>
  </si>
  <si>
    <t>Единый налог на вмененный доход для отдельных видов деятельности</t>
  </si>
  <si>
    <t>1 05 04020 02 0000 110</t>
  </si>
  <si>
    <t>Налог, взимаемый в связи с применением ПСН, зачисляемый в бюджеты муниципальных районов</t>
  </si>
  <si>
    <r>
      <t>Сумма на 2022г.,</t>
    </r>
    <r>
      <rPr>
        <i/>
        <sz val="9"/>
        <color rgb="FF000000"/>
        <rFont val="Times New Roman"/>
        <family val="1"/>
        <charset val="204"/>
      </rPr>
      <t xml:space="preserve"> тыс.руб</t>
    </r>
  </si>
  <si>
    <t>к решению Совета народых депутатов</t>
  </si>
  <si>
    <t xml:space="preserve">муниципального образования </t>
  </si>
  <si>
    <t>" Победенское сельское поселение"</t>
  </si>
  <si>
    <t>тыс.руб.</t>
  </si>
  <si>
    <t>Наименование</t>
  </si>
  <si>
    <t>Раздел, подраздел</t>
  </si>
  <si>
    <t>Сумма на 2021 год</t>
  </si>
  <si>
    <t>Общегосударственные вопросы</t>
  </si>
  <si>
    <t>0100</t>
  </si>
  <si>
    <t>Функционирование высшего должностного лица субъекта РФ и муниципального образования</t>
  </si>
  <si>
    <t>0102</t>
  </si>
  <si>
    <t>Функционирование Правительства Российской Федерации, высших исполнительных  органов власти субъектов Российской Федерации, местных администраций</t>
  </si>
  <si>
    <t>0104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</si>
  <si>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</si>
  <si>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</si>
  <si>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</si>
  <si>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</si>
  <si>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</si>
  <si>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</si>
  <si>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</si>
  <si>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</si>
  <si>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</si>
  <si>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</si>
  <si>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</si>
  <si>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</si>
  <si>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</si>
  <si>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</si>
  <si>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</si>
  <si>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Другие вопросы в области национальной безопасности и 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</si>
  <si>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</si>
  <si>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</si>
  <si>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</si>
  <si>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</si>
  <si>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</si>
  <si>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</si>
  <si>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</si>
  <si>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</si>
  <si>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</si>
  <si>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</si>
  <si>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</si>
  <si>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</si>
  <si>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</si>
  <si>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</si>
  <si>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</si>
  <si>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</si>
  <si>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</si>
  <si>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 оздоровление детей</t>
  </si>
  <si>
    <t>0707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</si>
  <si>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</si>
  <si>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</si>
  <si>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</si>
  <si>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</si>
  <si>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</si>
  <si>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</si>
  <si>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</si>
  <si>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</si>
  <si>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</si>
  <si>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</si>
  <si>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</si>
  <si>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</si>
  <si>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</si>
  <si>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</si>
  <si>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</si>
  <si>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</si>
  <si>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</si>
  <si>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</si>
  <si>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 xml:space="preserve">Всего расходов:   </t>
  </si>
  <si>
    <t>Руководитель финансово-экономического отдела</t>
  </si>
  <si>
    <t>Сидельцева М.И.</t>
  </si>
  <si>
    <t>Приложение № 4</t>
  </si>
  <si>
    <t>Целевая статья</t>
  </si>
  <si>
    <t>Вид расходов</t>
  </si>
  <si>
    <t>766</t>
  </si>
  <si>
    <t>Обеспечение деятельности высшего должностного лица</t>
  </si>
  <si>
    <t>61001 00000</t>
  </si>
  <si>
    <t>Глава муниципального образования</t>
  </si>
  <si>
    <t>61001 00100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</si>
  <si>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</si>
  <si>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</si>
  <si>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Реализация функций местной администрации</t>
  </si>
  <si>
    <t>61006 00000</t>
  </si>
  <si>
    <t>Центральный аппарат</t>
  </si>
  <si>
    <t>61006 80400</t>
  </si>
  <si>
    <t>Закупка товаров, работ и услуг для государственных (муниципальных) нужд</t>
  </si>
  <si>
    <t>200</t>
  </si>
  <si>
    <t>Иные бюджетные ассигнования</t>
  </si>
  <si>
    <t>800</t>
  </si>
  <si>
    <t>Обеспечение деятельности контрольног (контрольно-счетного) органа</t>
  </si>
  <si>
    <t>61004 00000</t>
  </si>
  <si>
    <t>Обеспечение функций органами местного самоуправления</t>
  </si>
  <si>
    <t>61004 80400</t>
  </si>
  <si>
    <t>Межбюджетные трансферты</t>
  </si>
  <si>
    <t>500</t>
  </si>
  <si>
    <t>Проведение выборов и референдумов</t>
  </si>
  <si>
    <t>6100500000</t>
  </si>
  <si>
    <t>Проведение выборов Главы муниципального образования</t>
  </si>
  <si>
    <t>6100500700</t>
  </si>
  <si>
    <t>Проведение выборов депутатов представительного органа муниципального образования</t>
  </si>
  <si>
    <t>6100500800</t>
  </si>
  <si>
    <t>Резервные средства</t>
  </si>
  <si>
    <t>62002 00000</t>
  </si>
  <si>
    <t>Резервные фонды администраций поселений</t>
  </si>
  <si>
    <t>62002 05100</t>
  </si>
  <si>
    <t>Реализация полномочий Республики Адыгея, переданных для осуществления органам местного самоуправления, осуществляемые за счет средств республиканского бюджета Республики Адыгея</t>
  </si>
  <si>
    <t>61007 00000</t>
  </si>
  <si>
    <t xml:space="preserve">Осуществление государственных полномочий Республики Адыгея в сфере административных правоотношений </t>
  </si>
  <si>
    <t>61007 61010</t>
  </si>
  <si>
    <t>Реализация полномочий муниципального района, переданных для осуществления органам местного самоуправления, осуществляемые за счет средств районнго бюджета</t>
  </si>
  <si>
    <t>Обеспечение функций органами местного самоуправления на исполнение части полномочий муниципального района в сфере жилищных отношений</t>
  </si>
  <si>
    <t>61006 70040</t>
  </si>
  <si>
    <t>Исполнение судебных актов по искам к муниципальному образованию</t>
  </si>
  <si>
    <t>62004 00000</t>
  </si>
  <si>
    <t>Исполнение судебных актов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муниципального образования</t>
  </si>
  <si>
    <t>62004 04160</t>
  </si>
  <si>
    <t>Програмные мероприятия по другим обязательствам</t>
  </si>
  <si>
    <t>97000 00000</t>
  </si>
  <si>
    <t>Муниципальная программа "Развитие материально-технического и информационного обеспечения"</t>
  </si>
  <si>
    <t>97000 00111</t>
  </si>
  <si>
    <t>Реализация государственных полномочий РФ</t>
  </si>
  <si>
    <t>61008 00000</t>
  </si>
  <si>
    <t>Осуществление первичного воинского учета на территории где отсутствуют военные комиссариаты</t>
  </si>
  <si>
    <t>61008 51180</t>
  </si>
  <si>
    <t>Програмные мероприятия в области национальной безопасности</t>
  </si>
  <si>
    <t>96000 00000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</si>
  <si>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"</t>
  </si>
  <si>
    <t>9600300141</t>
  </si>
  <si>
    <t>Муниципальная программа "Профилактика терроризма, экстремизма, гармонизация межэтнических и межкультурных отношений"</t>
  </si>
  <si>
    <t>9600300142</t>
  </si>
  <si>
    <t>Муниципальная программа "Противодействие коррупции"</t>
  </si>
  <si>
    <t>9600300143</t>
  </si>
  <si>
    <t>Програмные мероприятия по другим вопросам в области национальной безопасности правоохранительной деятельности</t>
  </si>
  <si>
    <t>Муниципальная программа "Профилактика преступлений, правонарушений и безнадзорности несовершеннолетних"</t>
  </si>
  <si>
    <t>9600100120</t>
  </si>
  <si>
    <t>Муниципальная программа "Укрепление правопорядка, профилактика правонарушений и усиление борьбы с преступностью"</t>
  </si>
  <si>
    <t>9600100121</t>
  </si>
  <si>
    <t>Муниципальная программа "Профилактика алкоголизма и наркомании"</t>
  </si>
  <si>
    <t>9600100122</t>
  </si>
  <si>
    <t>Мероприятия в области дорожного хозяйства</t>
  </si>
  <si>
    <t>Мероприятия за счет средств дорожного фонда</t>
  </si>
  <si>
    <t>Програмные мероприятия по развитию дорожного хозяйства</t>
  </si>
  <si>
    <t>91000 00000</t>
  </si>
  <si>
    <t>Муниципальная программа "Обеспечение безопасности дорожного движения"</t>
  </si>
  <si>
    <t>91000 00810</t>
  </si>
  <si>
    <t>Програмные мероприятия в области архитектуры и градостроительства</t>
  </si>
  <si>
    <t>99000 00000</t>
  </si>
  <si>
    <t>Муниципальная программа "Развитие муниципального имущества"</t>
  </si>
  <si>
    <t>99000 05500</t>
  </si>
  <si>
    <t>Програмные мероприятия в области других вопросовнациональной экономики</t>
  </si>
  <si>
    <t>99001 00000</t>
  </si>
  <si>
    <t>Муниципальная программа "Создание условий для развития малого и среднего предпринимательства"</t>
  </si>
  <si>
    <t>99001 05500</t>
  </si>
  <si>
    <t>Муниципальная программа "Развитие систем коммунальной инфраструктуры"</t>
  </si>
  <si>
    <t>93000 00000</t>
  </si>
  <si>
    <t>МП мероприятия по организации водоснабжения</t>
  </si>
  <si>
    <t>93001 00930</t>
  </si>
  <si>
    <t>МП мероприятия по организации водоотведения</t>
  </si>
  <si>
    <t>93002 00940</t>
  </si>
  <si>
    <t>МП мероприятия по организации газоснабжения</t>
  </si>
  <si>
    <t>93003 00950</t>
  </si>
  <si>
    <t>МП мероприятия по организации теплоснабжения</t>
  </si>
  <si>
    <t>93004 00960</t>
  </si>
  <si>
    <t>93004 70010</t>
  </si>
  <si>
    <t>Муниципальная программа "Устойчивое развитие сельских территорий"</t>
  </si>
  <si>
    <t>94000 00000</t>
  </si>
  <si>
    <t>Комплексное обустройство населенных пунктов, расположенных в сельской местности, объектами социальной и инженерной инфраструктуры за счет средств бюджетов поселений газификация</t>
  </si>
  <si>
    <t>94005 L5672</t>
  </si>
  <si>
    <t>Муниципальная программа "Благоустройство территории"</t>
  </si>
  <si>
    <t>93005 00000</t>
  </si>
  <si>
    <t>МП по уличному освещению</t>
  </si>
  <si>
    <t>93005 00970</t>
  </si>
  <si>
    <t>МП по установке указателей с названиями улиц и номеров домов</t>
  </si>
  <si>
    <t>93005 00980</t>
  </si>
  <si>
    <t>МП по содержанию мест захоронения</t>
  </si>
  <si>
    <t>93005 00990</t>
  </si>
  <si>
    <t>МП по иным мероприятиям по благоустройству</t>
  </si>
  <si>
    <t>93005 01990</t>
  </si>
  <si>
    <t>95000 00000</t>
  </si>
  <si>
    <t>Муниципальная программа "Военно - патриотическое воспитание несовершеннолетних детей и молодежи"</t>
  </si>
  <si>
    <t>95000 05011</t>
  </si>
  <si>
    <t>Непрограмные мероприятия в области культуры</t>
  </si>
  <si>
    <t>66000 00000</t>
  </si>
  <si>
    <t>Создание условий для обеспечения жителей поселения услугами организации культуры</t>
  </si>
  <si>
    <t>66000 02010</t>
  </si>
  <si>
    <t>Муниципальная программа " Развитие культуры, молодёжной политики и спорта"</t>
  </si>
  <si>
    <t>95000 05010</t>
  </si>
  <si>
    <t>Непрограммные мероприятия в области социальной политике</t>
  </si>
  <si>
    <t>67000 00000</t>
  </si>
  <si>
    <t>Доплаты к пенсиям  муниципальных служащих</t>
  </si>
  <si>
    <t>67001 03000</t>
  </si>
  <si>
    <t>Социальное обеспечение и иные выплаты населению</t>
  </si>
  <si>
    <t>300</t>
  </si>
  <si>
    <t>Расходы по управлению муниципальным долгом</t>
  </si>
  <si>
    <t>62001 00000</t>
  </si>
  <si>
    <t xml:space="preserve">Процентные платежи по муниципальному долгу </t>
  </si>
  <si>
    <t>62001 03000</t>
  </si>
  <si>
    <t>Обслуживание государственного (муниципального) долга</t>
  </si>
  <si>
    <t>700</t>
  </si>
  <si>
    <t>Програмные мероприятия в области физкультуры и спорта</t>
  </si>
  <si>
    <t>Cидельцева М.И.</t>
  </si>
  <si>
    <t>Приложение № 5</t>
  </si>
  <si>
    <t>Ведомство</t>
  </si>
  <si>
    <t>АДМИНИСТРАЦИЯ МУНИЦИПАЛЬНОГО ОБРАЗОВАНИЯ "ПОБЕДЕНСКОЕ СЕЛЬСКОЕ ПОСЕЛЕНИЕ"</t>
  </si>
  <si>
    <t>Другие вопросы в области национальной безопасности правоохранительной деятельности</t>
  </si>
  <si>
    <t>Приложение № 6</t>
  </si>
  <si>
    <t xml:space="preserve">к решению Совета </t>
  </si>
  <si>
    <t xml:space="preserve">народных депутатов муниципального </t>
  </si>
  <si>
    <t>образования "Победенское сельское поселение"</t>
  </si>
  <si>
    <t>Внутренние заимствования  привлечение / погашение)</t>
  </si>
  <si>
    <t>0/0</t>
  </si>
  <si>
    <t>Кредиты от  кредитных организаций в валюте Российской Федерации</t>
  </si>
  <si>
    <t>0</t>
  </si>
  <si>
    <t>Получение кредитов</t>
  </si>
  <si>
    <t>Погашение кредитов</t>
  </si>
  <si>
    <t>Бюджетные кредиты от других бюджетов бюджетной системы Российской Федерации</t>
  </si>
  <si>
    <t>Руководитель финансово-
экономического отдела</t>
  </si>
  <si>
    <t>Сумма на 2022 год</t>
  </si>
  <si>
    <t>Приложение № 7</t>
  </si>
  <si>
    <t>наименование источника финансирования</t>
  </si>
  <si>
    <t>код бюджетной классификации РФ</t>
  </si>
  <si>
    <t>766 01 03 00 00 00 0000 000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</si>
  <si>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</si>
  <si>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766 01 03 01 00 01 0000 710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</si>
  <si>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</si>
  <si>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766 01 03 01 00 10 0000 810</t>
  </si>
  <si>
    <t xml:space="preserve">Изменение остатков средств на счетах по учету средств бюджета </t>
  </si>
  <si>
    <t>766 01 05 00 00 00 0000 000</t>
  </si>
  <si>
    <t>Увеличение остатков денежных средств бюджета</t>
  </si>
  <si>
    <t>766 01 05 02 01 10 0000 510</t>
  </si>
  <si>
    <t>Уменьшение остатков денежных средств бюджета</t>
  </si>
  <si>
    <t>766 01 05 02 01 10 0000 610</t>
  </si>
  <si>
    <t>Источники внутреннего финансирования дефицита бюджетов всего</t>
  </si>
  <si>
    <t>766 01 00 00 00 00 0000 000</t>
  </si>
  <si>
    <t>наименование программы</t>
  </si>
  <si>
    <t>Задачи программы</t>
  </si>
  <si>
    <t xml:space="preserve">• повышение уровня комплексного обустройства населенных пунктов, расположенных в сельской местности, объектами социальной и инженерной инфраструктуры;
• развитие газификации и водоснабжения;
• строительство школ;
• строительство ФАПов;
• строительство СДК клубного типа.
</t>
  </si>
  <si>
    <t xml:space="preserve">• совершенствование муниципальной антикоррупционной нормативной правовой базы; 
• создание муниципальной системы противодействия коррупции; 
• создание условий для снижения правового нигилизма населения, формирование антикоррупционного общественного мнения, нетерпимости к проявлениям коррупции;
• обеспечение прозрачности работы на всех уровнях местного самоуправления Победенского сельского поселения, укрепление связей с институтами гражданского общества, стимулирование антикоррупционной активности общественности;
• совершенствование деятельности правоохранительных органов по борьбе, противодействию и пресечению коррупции (по согласованию)
</t>
  </si>
  <si>
    <t xml:space="preserve">• повышение эффективности деятельности органов местного самоуправления;
• повышение уровня открытости местного самоуправления.
</t>
  </si>
  <si>
    <t>Защита населения и территории от чрезвычайных ситуаций, обеспечение пожарной безопасности людей на водных объектах</t>
  </si>
  <si>
    <t>• повышение уровня защищенности населения и территории Победенского сельского поселения от пожаров, чрезвычайных ситуаций и безопасности людей на водных объектах</t>
  </si>
  <si>
    <t>Профилактика терроризма, экстремизма, гармонизация межэтнических и межкультурных отношений</t>
  </si>
  <si>
    <t xml:space="preserve">• поддержание межэтнического, межкультурного и межконфессионального мира и согласия в Победенском сельском поселении.
• совершенствование системы профилактических мер антитеррористической и антиэкстремистской направленности; реализация государственной политики в области  борьбы с терроризмом в Российской Федерации и рекомендаций, направленных на выявление и устранение причин и условий, способствующих осуществлению террористической деятельности;
• содействие адаптации и интеграции мигрантов в культурное и социальное пространство Победенского сельского поселения 
</t>
  </si>
  <si>
    <t>Профилактика преступлений, правонарушений и безнадзорности несовершеннолетних</t>
  </si>
  <si>
    <t xml:space="preserve">• снижение уровня подростковой преступности и детской безнадзорности. 
• снижение уровня социального сиротства 
</t>
  </si>
  <si>
    <t xml:space="preserve">• повышение информированности всех категорий населения о показателях состояния здоровья и факторах риска его формирования, а также обеспечение доступности информации о здоровом образе жизни;
• формирование мотивации у населения к ведению здорового образа жизни, включая сокращение потребления алкоголя, табака и борьбу с наркоманией;
• совершенствование организации профилактической помощи населению, внедрение эффективных методов работы службы медицинской профилактики;
• создание обстановки общественной нетерпимости к употреблению психоактивных веществ, стимулирование и поощрение граждан, информирующих общественность и компетентные органы о местах приобретения, сбыта, распространения и употребления психоактивных веществ.
</t>
  </si>
  <si>
    <t xml:space="preserve">• патриотическое воспитание несовершеннолетних детей и  молодежи, повышение гражданского самосознания и активности молодых людей, участие молодежи в общественно-политической жизни сельского поселения;
• духовно-нравственное воспитание несовершеннолетних и молодежи, создание условий для физической культуры молодежи;
• работа с допризывной молодежью, взаимодействие с отделом ВК по Майкопскому  р-ну;
• внедрение различных форм гражданско-патриотического воспитания молодого поколения в систему общего, дополнительного и профессионального образования,  летнего оздоровительного отдыха, клубов по месту жительства;
• создание условий для повышения престижа прохождения военной службы в рядах Российской Армии;
• увековечивание памяти защитников Отечества, укрепление связи поколений, историко и гражданско-патриотическое воспитание несовершеннолетних и молодежи.
</t>
  </si>
  <si>
    <t xml:space="preserve">• сокращение количества ДТП и пострадавших в них;
• формирование общественного мнения по проблеме безопасности дорожного движения, повышение правового сознания участников дорожного движения и предупреждение их опасного поведения на дорогах;
• повышение эффективности работы по предупреждению детского дорожно-транспортного травматизма
</t>
  </si>
  <si>
    <t xml:space="preserve">• повышение эффективности процесса управления муниципальным имуществом;
• привлечение в муниципальную собственность бесхозяйного имущества;
• проведение работ  по государственному кадастровому учету земельных участков и объектов капитального строительства;
• пополнение  доходной части бюджета муниципального образования «Победенское сельское поселение»;
• корректировка реестра муниципального имущества для создания условий эффективного его использования.
• государственная регистрация права муниципальной  собственности на объекты недвижимости и внесение изменений в единый государственный реестр недвижимости.
</t>
  </si>
  <si>
    <t xml:space="preserve">• создание правовых, экономических и организационных условий для устойчивой деятельности субъектов малого и среднего предпринимательства.
• развитие инфраструктуры поддержки предпринимательства с предоставлением адресной методической, информационной, консультативной поддержки.
• устранение административных барьеров, препятствующих развитию субъекта малого и среднего бизнеса.
• совершенствование методов и механизмов финансовой поддержки субъектов малого и среднего предпринимательства.
• повышение деловой и инвестиционной активности предприятий субъектов малого и среднего бизнеса;
• создание условий для увеличения занятости населения.
• привлечение представителей субъектов малого и среднего бизнеса, ведущих деятельность в приоритетных направлениях социального развития.
• привлечение субъектов малого и среднего предпринимательства для выполнения муниципального заказа. 
</t>
  </si>
  <si>
    <t>• Развитие сетей коммунальной инфраструктуры в населенных пунктах муниципального образования «Победенское сельское поселение».
Повышение уровня жизни населения и предоставления коммунальных услуг</t>
  </si>
  <si>
    <t>• организация взаимодействия между предприятиями, организациями и учреждениями при решении вопросов благоустройства поселения; 
• приведение в качественное состояние элементов благоустройства; 
• привлечение жителей к участию в решении проблем благоустройства населенных пунктов;
• оздоровление санитарной экологической обстановки в поселение, ликвидация несанкционированных свалок бытового мусора;
• поэтапное улучшение внешнего облика поселения;
• благоустройство придомовых территорий и парковых зон</t>
  </si>
  <si>
    <t xml:space="preserve">• обеспечение доступа граждан к культурным ценностям и участию в культурной жизни, реализация творческого потенциала населения, повышение качества муниципальных услуг, предоставляемых в этой области.
• развитие массового спорта и физкультурно-оздоровительного движения среди всех возрастных групп.
• организация досуга молодёжи, ее активное вовлечение в общественную жизнь поселения с целью закрепления гражданско-патриотических ценностей.
• 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поселения, социальную и культурную адаптацию мигрантов, профилактику межнациональных (межэтнических) конфликтов
• сохранение, использование и популяризация объектов культурного наследия (памятников истории и культуры) расположенных на территории поселения 
• развитие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
• создание условий для массового отдыха жителей поселения
</t>
  </si>
  <si>
    <t>ИТОГО</t>
  </si>
  <si>
    <t>М.И.Сидельцева</t>
  </si>
  <si>
    <t xml:space="preserve">Противодействие коррупции </t>
  </si>
  <si>
    <t>Развитие материально-технического и информационного обеспечения</t>
  </si>
  <si>
    <t>Укрепление правопорядка, профилактика правонарушений и усиление   борьбы с преступностью</t>
  </si>
  <si>
    <t>Профилактика алкоголизма и наркомании</t>
  </si>
  <si>
    <t>Военно - патриотическое воспитание несовершеннолетних детей и молодежи</t>
  </si>
  <si>
    <t>Обеспечение безопасности дорожного движения</t>
  </si>
  <si>
    <t>Развитие муниципального имущества</t>
  </si>
  <si>
    <t>Создание условий для развития малого и среднего предпринимательства</t>
  </si>
  <si>
    <t>Развитие систем коммунальной инфраструктуры</t>
  </si>
  <si>
    <t>Благоустройство территории</t>
  </si>
  <si>
    <t>Развитие культуры, молодежной политики и спорта</t>
  </si>
  <si>
    <t>1004</t>
  </si>
  <si>
    <t>Охрана семьи и детства</t>
  </si>
  <si>
    <t>Програмные мероприятия в области культуры, молодежной политики и оздоровление детей</t>
  </si>
  <si>
    <t>95000 05012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</si>
  <si>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</si>
  <si>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</si>
  <si>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</si>
  <si>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200,13</t>
  </si>
  <si>
    <t xml:space="preserve">Обеспечение жильем молодых семей" федеральной целевой программы "Жилище" </t>
  </si>
  <si>
    <t>Муниципальная программа " Социальная поддержка отдельных категорий граждан на 2020-2025 годы "</t>
  </si>
  <si>
    <t>Социальная поддержка отдельных категорий граждан</t>
  </si>
  <si>
    <t>• социальная поддержеа ветеранов Победенского сельского поселения к знаменательным датам, зарегистрированных и фактически проживающих на территории поселения;                                                                                    • поддержка детей из малообеспеченных и многодетных семей, повышение уровня жизни социально-уязвимых категорий населения, адресное и рациональное использование средств местного бюджета на социальную защиту населения Победенского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</si>
  <si>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</si>
  <si>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</si>
  <si>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93005 L5761</t>
  </si>
  <si>
    <t>МП по иным мероприятиям по благоустройству государственной программы "Комплексное развитие сельских территорий"</t>
  </si>
  <si>
    <r>
      <t>Сумма на 2023г.,</t>
    </r>
    <r>
      <rPr>
        <i/>
        <sz val="9"/>
        <color rgb="FF000000"/>
        <rFont val="Times New Roman"/>
        <family val="1"/>
        <charset val="204"/>
      </rPr>
      <t xml:space="preserve"> тыс.руб</t>
    </r>
  </si>
  <si>
    <t>Сумма на 2023 год</t>
  </si>
  <si>
    <t>общий объем условно утверждаемых (утвержденных) расходов в случае утверждения бюджета на очередной финансовый год и плановый период на первый год планового периода в объеме не менее 2,5 процента общего объема расходов бюджета (без учета расходов бюджета, предусмотренных за счет межбюджетных трансфертов из других бюджетов бюджетной системы Российской Федерации, имеющих целевое назначение) , на второй год планового периода в объеме не менее 5 процентов.</t>
  </si>
  <si>
    <t>собств.доходы</t>
  </si>
  <si>
    <t>Гражданская оборона</t>
  </si>
  <si>
    <t>Вид дохода</t>
  </si>
  <si>
    <t>2022г.</t>
  </si>
  <si>
    <t>2023 г.</t>
  </si>
  <si>
    <t>Налоговые и неналоговые доходы</t>
  </si>
  <si>
    <t>Акцизы по подакцизным това-рам(продукции), производимым на территории Российской Федерации</t>
  </si>
  <si>
    <t>Безвозмездные поступления</t>
  </si>
  <si>
    <t>итого</t>
  </si>
  <si>
    <t>Примечание</t>
  </si>
  <si>
    <t>РУКОВОДИТЕЛЬ ФЭО</t>
  </si>
  <si>
    <t>М.И.СИДЕЛЬЦЕВА</t>
  </si>
  <si>
    <t>в решении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</si>
  <si>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</si>
  <si>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</si>
  <si>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от  _____2021 года № ___</t>
  </si>
  <si>
    <t>2 02 35469 10 0000 150</t>
  </si>
  <si>
    <t>Субсидии  бюджетам сельских поселений на проведение Всероссийской переписи населения 2021 года</t>
  </si>
  <si>
    <t>61008 54690</t>
  </si>
  <si>
    <t>Осуществление государственных полномочий Республики Адыгея по подготовке и проведению Всероссийской переписи населения</t>
  </si>
  <si>
    <t>Обеспечение жильем в рамках МП "Обеспечение жильем молодых семей» Республиканский бюджет</t>
  </si>
  <si>
    <t>92000 R4970</t>
  </si>
  <si>
    <t>от  18.12.2020 года № 60-РН</t>
  </si>
  <si>
    <t>Резервный фонд</t>
  </si>
  <si>
    <t>6200000000</t>
  </si>
  <si>
    <t>Чрезвычайная ситуация средства резервного фонда района</t>
  </si>
  <si>
    <t>6200205000</t>
  </si>
  <si>
    <t>от  ____2021 года № __</t>
  </si>
  <si>
    <t>1 16 02020 02 0100 140</t>
  </si>
  <si>
    <t>Распределение ассигнований из бюджета муниципального образования " Победенское сельское поселение" на 2022 год  и плановый период 2023-2024 годов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Российской Федерации</t>
  </si>
  <si>
    <t>от  ____2021 года № ___</t>
  </si>
  <si>
    <t>Сумма на 2024 год</t>
  </si>
  <si>
    <t>Поступления  доходов  в   бюджет муниципального образования «Победенское сельское поселение» в  2022 году  и плановый период 2023-2024 годов</t>
  </si>
  <si>
    <r>
      <t>Сумма на 2024г.,</t>
    </r>
    <r>
      <rPr>
        <i/>
        <sz val="9"/>
        <color rgb="FF000000"/>
        <rFont val="Times New Roman"/>
        <family val="1"/>
        <charset val="204"/>
      </rPr>
      <t xml:space="preserve"> тыс.руб</t>
    </r>
  </si>
  <si>
    <t>Перечень муниципальных программ муниципального образования "Победенское сельское поселение" на 2022 год  и плановый период 2023-2024 годов</t>
  </si>
  <si>
    <t>Комплексное развитие сельских территорий</t>
  </si>
  <si>
    <t>• Повышение уровня комплексного обустройства населенных пунктов, расположенных в сельской местности, объектами социальной и инженерной инфраструктуры;
• развитие газификации и водоснабжения;
• строительство школ;
• строительство ФАПов;
• строительство СДК клубного типа.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</si>
  <si>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</si>
  <si>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93006 L5760</t>
  </si>
  <si>
    <t>Государственной программы "Комплексное развитие сельских территорий"</t>
  </si>
  <si>
    <t>Приложение №2</t>
  </si>
  <si>
    <t>Приложение № 3</t>
  </si>
  <si>
    <t>Приложение №4</t>
  </si>
  <si>
    <t>Распределение расходов бюджета муниципального образования "Победенское сельское поселение"  на 2022 год  и плановый период 2023-2024 годов по разделам, подразделам функциональной классификации расходов бюджетов Российской Федерации</t>
  </si>
  <si>
    <t>Ведомственная структура расходов бюджета муниципального образования " Победенское сельское поселение"  на 2022 год  и плановый период 2023-2024 годов</t>
  </si>
  <si>
    <t>Программа   внутренних  заимствований
муниципального образования «Победенское сельское поселение» на 2022 год  и плановый период 2023-2024 годов</t>
  </si>
  <si>
    <t>Источники финансирования дефицита бюджета муниципального образования "Победенское сельское поселение" на 2022 год  и плановый период 2023-2024 годов</t>
  </si>
  <si>
    <t xml:space="preserve">• защита жизни и здоровья граждан, их прав и свобод      
• повышение эффективности охраны общественного порядка и 
обеспечения общественной безопасности; создание условий
для снижения роста преступлений и правонарушений на    
территории  Побединского сельского поселения;                                                                   • выявление и ликвидация причин и условий способствующих распространению наркомании, незаконному обороту наркотических средств и психотропных веществ;  
• повышение уровня антитеррористической защиты населения,
предотвращение проявлений политического, этнического и 
религиозного экстремизма;                                                                                                                   • обеспечение экономической безопасности, создание       
условий для интенсивного экономического развития       
субъектов всех форм собственности, осуществляющих свою 
деятельность на территории  Победенского сельского поселения, объединение усилий органов местного самоуправления сельского поселения, правоохранительных и контролирующих органов в борьбе с преступностью и с целью профилактики правонарушений;                                                                                            • привлечение  негосударственных организаций, общественных объединений и граждан к участию в укреплении правопорядка 
</t>
  </si>
  <si>
    <t>%</t>
  </si>
  <si>
    <t>сумма условно утвержденных</t>
  </si>
  <si>
    <t>Настоящая пояснительная записка содержит информацию об основных подходах, приме-няемых при формировании доходной  и расходной частей бюджета муници-пального образования «Победенское сельское поселение» на 2022 год и пла-новый период 2023-2024 годы.</t>
  </si>
  <si>
    <t>Проект доходной части бюджета муниципального образования
«Победенское сельское поселение» на 2022 год и плановый период 2023-2024 годов.</t>
  </si>
  <si>
    <t>Доход от аренды муниципального имущества</t>
  </si>
  <si>
    <t xml:space="preserve">Доходы от продажи земельных участков, находящихся в собственности поселения </t>
  </si>
  <si>
    <t xml:space="preserve">Расчет налога на доходы физических лиц </t>
  </si>
  <si>
    <t xml:space="preserve">Прогноз поступлений по доходу  от уплаты акцизов на нефтепродукты
</t>
  </si>
  <si>
    <t xml:space="preserve">Прогноз поступлений по единому сельскохозяйственному налогу  
</t>
  </si>
  <si>
    <t>Прогноз поступлений по налогу, взимаемому в связи с применением патентной системы налогообложения</t>
  </si>
  <si>
    <t xml:space="preserve">Расчет имущественного налога по муниципальному образованию «Победенское сельское поселение»
</t>
  </si>
  <si>
    <t xml:space="preserve">Расчет земельного налога </t>
  </si>
  <si>
    <t xml:space="preserve">Прогноз   доходов от аренды имущества </t>
  </si>
  <si>
    <t xml:space="preserve">Прогноз   прочих  поступлений от денежных взысканий (штрафов) и иных сумм в возмещение ущерба, зачисляемых в бюджеты поселений 
</t>
  </si>
  <si>
    <t xml:space="preserve">01.08.2020г. Заключено концессионное соглашение в отношении объектов теплоснабжения, находящихся в муниципальной собственности муниципального образования "Победенское сельское поселение"с ООО "ДТЛ-ЮГ" . По соглашению Концессионер должен осуществить реконструкцию объектов Соглашения в счет арендной платы . </t>
  </si>
  <si>
    <t>Прочие неналоговые доходы бюджетом сельских поселений</t>
  </si>
  <si>
    <t xml:space="preserve"> Безвозмездные поступления </t>
  </si>
  <si>
    <t xml:space="preserve">Расходы бюджета муниципального образования «Победенское сельское поселение»
</t>
  </si>
  <si>
    <t>40,0 - налог на имущество,         
транспортный налог, прочие налоги (экология)</t>
  </si>
  <si>
    <t>не более 3% от общих расходов</t>
  </si>
  <si>
    <t xml:space="preserve">20,0 - услуги трактора по опашке минирализованных полос  (границы возле лесного фонда), 5,0 - изготовление табличек купаться запрещено , 5,0 - приобретение инвентаря для ДПД </t>
  </si>
  <si>
    <t>5,00 - изготовление листовок с целью информирования населения</t>
  </si>
  <si>
    <t>1,0 - наглядная агитация (памятки, листовки)</t>
  </si>
  <si>
    <t>1,0 - наглядная агитация для мероприятий связаных с противодействием с корупцией</t>
  </si>
  <si>
    <t>2,0 - наглядная агитация</t>
  </si>
  <si>
    <t>10,0 - установка, изготовление и приобретение указателей с названиями улиц и номеров домов</t>
  </si>
  <si>
    <t>Доплата к пенсии муниципальному служащему на основании решения суда,  дело №2-264/10 от 19.03.2010г. Головской Е.Г. в сумме 62500 руб. и  распоряжение №20-л от 05.05.2010г. Богдановой Л.А. в сумме 62500 руб.</t>
  </si>
  <si>
    <t>приобретение подарков для чествования ветеранов и поддержка детей из малообеспеченных и многодетных семей</t>
  </si>
  <si>
    <t>проценты по реструктурированному бюджетному кредиту</t>
  </si>
  <si>
    <t>10,0 - проведение спортивных мероприятий в Республиканском первенстве по футболу</t>
  </si>
  <si>
    <t>Доходы бюджета муниципального образования «Победенское сельское поселение»</t>
  </si>
  <si>
    <t>Пояснительная записка к проекту бюджета МО «Победенское сельское поселение» на 2022 год и плановый период 2023-2024гг.</t>
  </si>
  <si>
    <t>Доходная части бюджета муниципального образования «Победенское сельское поселение» на 2022 год и плановый период 2023-2024 годы рассчитана на основе оценки поступления доходов за 2021 год в условиях действующего законодательства и норматива отчислений 2021 года. Расчетный показатель доходной части бюджета включает:
1. Налог на доходы физических лиц – 9 %
2. Упращенное налогообложение (единый сельскохозяйственный налог 30 %; налог на патент 90%);
3. Налог на имущество физических лиц – 100%
4. Земельный налог – 100 %
5. Доходы от уплаты акцизов на нефтепродукты
6. Прочие поступления от денежных взысканий – 100 %
7. Сдача в аренду муниципального имущества – 100 %</t>
  </si>
  <si>
    <t>2024 г.</t>
  </si>
  <si>
    <t xml:space="preserve">В 2022 году прогнозируется  поступление НДФЛ в бюджет поселения – 3657 тыс. рублей. В основу расчета налога на доходы физических лиц на 2022 год принят прогноз налогооблагаемой базы по НДФЛ, в т.ч. по валовому совокупному доходу, облагаемому налогом; фонду оплаты труда в целом по поселению. Расчет налога на доходы физических лиц произведен по утвержденным нормативам отчислений в размере 13% в соответствии с законодательством РФ, увеличение по сравнению с ожидаемым исполнением в 2021 году на 140,94 тыс.руб.из-за увеличения заработной платы на 4%. Фактически поступило за 9 месяцев 2021г.- 2222,00 тыс.руб.
План  2022 год = 3657,00   тыс.руб.
Плановый период 2023 год – 3803,00 тыс.руб.
Плановый период 2024 год – 3956,00 тыс.руб.
</t>
  </si>
  <si>
    <t xml:space="preserve">Прогноз поступления в бюджет поселения дохода от уплаты акцизов на нефтепродукты  составлен на основе прогнозных данных Управления федерального казначейства по РА.
План  2022 год = 2321,42   тыс.руб.
Плановый период 2023 год – 2394,58 тыс.руб.
Плановый период 2024 год – 2470,00 тыс.руб.
</t>
  </si>
  <si>
    <t xml:space="preserve">Прогноз поступления в бюджет поселения единого сельскохозяйственного налога составлен на основе прогнозных данных результатов финансово-хозяйственной деятельности сельскохозяйственных товаропроизводителей в соответствии с нормами, указанными в главе 26.1.  части второй Налогового кодекса РФ. План остается на уровне 2021 года.
План  2022 год = 125,00   тыс.руб.
Плановый период 2023 год – 125,00 тыс.руб.
Плановый период 2024 год – 125,00 тыс.руб.
</t>
  </si>
  <si>
    <t xml:space="preserve">Прогноз поступления в бюджет поселения налога, взимаемого в связи с применением патентной системы налогообложения составлен на основе прогнозных данных результатов финансово-хозяйственной деятельности . 
План  2022 год = 300,00   тыс.руб.
Плановый период 2023 год – 304,00 тыс.руб.
Плановый период 2024 год – 312,00 тыс.руб.
</t>
  </si>
  <si>
    <t xml:space="preserve"> (в состав льготников входят пенсионеры, инвалиды, участники ВОВ)
В прогнозе поступлений на 2022 год учтены налоговые ставки, утвержденные решением Совета народных депутатов муниципального образования «Победенское сельское поселение» от 18.11.2016г. № 201 «Об установлении налога на имущество физических лиц муниципального образования Победенское сельское поселение».
Согласно отчета 5-МН "Отчет о налоговой базе и структуре начислений по местным налогам" за 2020 год налоговой инспекции начисленная сумма налога составит 2129,00 тыс.рублей. Сумма налоговых льгот составит 393,00 тыс. рублей. Сумма налога к поступлению в бюджет – 17361,00 тыс.рублей. Налог по сравнению с планом на 2021 г. увеличился на 645 тыс.руб. (ввод в эксплуатацию новые постройки).  За 9 месяцев 2021г. поступило - 137,42 тыс.руб.
План 2022 год =1736,0 тыс. руб.
Плановый период 2022 год – 1800,0 тыс.руб.
Плановый период 2023 год – 1800,0 тыс.руб.
</t>
  </si>
  <si>
    <r>
      <t>Прогноз поступлений от аренды имущества рассчитан согласно договора аренды объектов коммунальной инфраструктуры предназначенных для использования в целях теплоснабжения в МО «Победенское сельское поселение» с ООО "ДТЛ-ЮГ"</t>
    </r>
    <r>
      <rPr>
        <sz val="10"/>
        <color indexed="1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 xml:space="preserve"> </t>
    </r>
    <r>
      <rPr>
        <sz val="10"/>
        <color indexed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План 2022 год =  244,41 тыс. руб.
Плановый период 2023 год – 244,41 тыс.руб.
Плановый период 2024 год – 244,41 тыс.руб.
</t>
    </r>
  </si>
  <si>
    <t xml:space="preserve">Прогноз поступлений по прочим поступлениям  рассчитан исходя из сложившейся базы за 2019 год, 2020 год,   и прогнозов по активизации работы  в данном направлении административной комиссии и отдела по благоустройству и ЖКХ.
Норматив отчисления 100 %, сумма дохода от прочих поступлений за административные правонарушения составит 
План 2022 год =  10,00 тыс. руб.
Плановый период 2023 год – 10,0 тыс.руб.
Плановый период 2024 год – 10,0 тыс.руб.
</t>
  </si>
  <si>
    <t xml:space="preserve">Прогноз поступлений по прочим поступлениям  рассчитан исходя из заключенных договоров на нестационарную торговлю.
План 2022 год =  346,67 тыс. руб.
Плановый период 2023 год – 346,67 тыс.руб.
Плановый период 2024 год – 346,67 тыс.руб.
</t>
  </si>
  <si>
    <t xml:space="preserve">В прогнозе поступлений на 2021 год учтены поступления:
- дотаций  на выравнивание бюджетной обеспеченности за счет средств районного бюджета и Республики Адыгея по расчету Управления финансов «Майкопского района»;                                                                                                                                                  План 2022год - 3182,5 тыс.руб.  
Плановый период 2023 год – 3048,5 тыс.руб.
Плановый период 2024 год –  3008,5 тыс.руб.
- субвенции бюджетам поселений на осуществление первичного воинского учета на территориях, где отсутствуют военные комиссариаты, федеральные средства на содержание инспектора военно-учетного специалиста;                    План 2022год - 246,3 тыс.руб.  
Плановый период 2023 год –253,5 тыс.руб.
Плановый период 2024 год – 261,9 тыс.руб.
-  субвенция на передаваемые государственные полномочия в сфере административных правонарушений, республиканские средства на содержание административной комиссии;                                                                                  План 2022год - 33,0 тыс.руб.  
Плановый период 2023 год – 33,0 тыс.руб.
Плановый период 2024 год – 33,0 тыс.руб.
- 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(жилищная комиссия), средства района на содержание жилищной комиссии;                                           План 2022 год - 118,5 тыс.руб.  
Плановый период 2022 год – 118,5 тыс.руб.
Плановый период 2023 год – 118,5 тыс.руб.
</t>
  </si>
  <si>
    <t xml:space="preserve">Расходы муниципального образования «Победенское сельское поселение» на 2022 год сформированы исходя из целей обеспечения выполнения расходных обязательств бюджета в условиях проводимой реформы бюджетного процесса, а так же исходя из реального наличия финансовых ресурсов в муниципальном образовании «Победенское сельское поселение».
Расходы бюджета муниципального образования «Победенское сельское поселение» на 2022 год рассчитывались с учетом разграничения расходных полномочий между уровнями бюджетной системы, в условиях ограниченности доходных ресурсов бюджета.
Общий объем расходных обязательств бюджета муниципального образования «Победенское сельское поселение» составляет в  2022 году  17719,66 тыс. рублей. Бюджетные приоритеты выстроены таким образом, чтобы сохранить социальную направленность расходов, обеспечить рациональное и эффективное использование выделяемых средств с учетом уровня собственных доходов. 
</t>
  </si>
  <si>
    <t>Распределение расходов бюджета муниципального образования «Победенское сельское поселение» на 2022 год по разделам и подразделам, целевым статьям и видам расходов функциональной классификации расходов бюджетов Российской Федерации</t>
  </si>
  <si>
    <t>Распределение расходов бюджета муниципального образования «Победенское сельское поселение» на плановый период 2023-2024 годы по  разделам, подразделам, целевым статьям (муниципальным программам и внепрограммным направлениям деятельно-сти), группам видов расходов классификации расходов бюджетов Российской Федерации</t>
  </si>
  <si>
    <t>869,47 - фонд оплаты    труда главы МО
261,37 –начисления на ФОТ,  увеличение в сравнении с 2021г так как планируется повышение заработной платы с 01.01.2022г. на 4,0% и с 01.10.2022г. на 4,0%</t>
  </si>
  <si>
    <t>5120,87 - фонд оплаты труда штатных должностей, аппара-та администрации;
1562,83- начисления на ФОТ,  увеличение в сравнении с 2021г  так как планируется повышение заработной платы с 01.01.2022г. на 4,0% и с 01.10.2022г. на 4,0%</t>
  </si>
  <si>
    <t>33,0- расходы, связанные с работой административной комиссии (сумма не изменилась в сравнении с  2021г.)</t>
  </si>
  <si>
    <t>118,5- расходы, связанные с работой жилищной комиссией, увеличилась  на 6,9 тыс.руб. в сравнении с 2021г. Распределяет район увеличение на 6,2%</t>
  </si>
  <si>
    <t>700,25-тех. обслуживание и приобретение орг. техники, содержание сайта Администрации, печать в газете нормативных актов, оплата фирме Гарант</t>
  </si>
  <si>
    <t xml:space="preserve">230,8 -  фонд оплаты труда штатных должностей ВУС и  начисления на ФОТ  увел. На 4,7 тыс.руб. в сравнении с 2021г. Федеральные средства </t>
  </si>
  <si>
    <t>15,0 -  налог на имущество</t>
  </si>
  <si>
    <t>250 - Ремонт, техобслуживание и содержание   котельных и топочных</t>
  </si>
  <si>
    <t>300,0 - тех. обслуживание газопровода</t>
  </si>
  <si>
    <t>55,24 -Соглашение о передаче Контрольно-счетной палате МО «Майкопский район» осуществления части полномочий по муниципальному финансовому контролю и доп. сог.</t>
  </si>
  <si>
    <t xml:space="preserve">80,0 - Транспортные услуги; 400,0 - освещение дорог ; 981,84 - ремонт дорогах местного значения в границах поселения; 70,0 - покос травы в придорожной полосе; 180,0 - ремонт освещения дорог; 15,0 - установка знаков дорожного движения; 14,98 - обрезка деревьев для обеспечения видимости на дорогах; 359,6 - очистка от снежных заносов; 100,0 - очистка придорожных канав; 100,0 - изготовление проектно-сметной документации по реконструкции, строительству дорог; 20 - эл.лампы для освещения дорог 
</t>
  </si>
  <si>
    <t>700 - ремонт и содержание имущества; 71 - оформление в муниципальную собственность земельных участков</t>
  </si>
  <si>
    <t>428,5 - обустройство дворовой территории МКД  в п.Удобном ул.Ленина 13,15,17</t>
  </si>
  <si>
    <t>580,0 - устранение аварий на водопроводных сетях; 20 - эл.энергия на бактерицидных установках</t>
  </si>
  <si>
    <t>180,0 - тех. обслуживание  КНС ; 119,0 - ремонт  и прочистка канализаций; 1,0 - приобретение товаров на ремонт КНС; 20 - эл.энергия на КНС</t>
  </si>
  <si>
    <t xml:space="preserve">407,17 - строительство распределительного газопровода низкого давления к жилым домам по ул.Озерная, Майкопская, Адыгейская в п.Удобном </t>
  </si>
  <si>
    <t xml:space="preserve">425,5 - обустройство зоны отдыха возле территории СДК  в п.Удобном,  ул.Ленина 20б </t>
  </si>
  <si>
    <t>140,0 - содержание кладбишь ; 10 приобретение хоз.инвентаря</t>
  </si>
  <si>
    <t>250,0 - услуги по вывозу мусора, собранного на территории муниципального образования при проведении санитарных рейдов (амброзия, свалки); 200,68 - ремонт, и очистку моста и уборки территории; 300 - услуги по выкашиванию сорной растительности (амброзия), вырубке кустарников в парковой зоне; 35 дезинсекция от клещей и дератизация контейнерных площадок площадок; 25 обрезка аварийных деревьев; 209,32 бензин и масло на косилку и бензопилу; 90,0 - приобретение материалов для проведения субботников по наведению порядка на территории муниципального образования</t>
  </si>
  <si>
    <t>10,0 - приобретение подарков для участников конкурса на мероприятии связаных с  военно - патриотическим воспитанием несовершеннолетних детей и молодежи</t>
  </si>
  <si>
    <t>5,0 - приобретение подарков для участников конкурса по мероприятиям с несовершеннолетними детьми (группа риска)</t>
  </si>
  <si>
    <t>расходы на культуру увеличились в сравнении с 2021 г., так как увеличились расходы на коммунальные услуги</t>
  </si>
  <si>
    <t xml:space="preserve">62 - электроэнергия; 115,5- теплоснабжение; 290,05 - газоснабжение; 1,45 - водоснабжение; 21,65- техническое обслуживание пожарной сигнализации СДК Победа, ДК Удобный, х.Шаумян; 4,2 - техническое обслуживание газового оборудования; 2,95- техническое обслуживание сигнализатора загазованности; 1,2 - поверка средств измерения; 20,0 - приобретение ценных подарков  и сувенирной продукции не предназначенной для дальнейшей перепродажи, приветственных адресов, почетных грамот, благодарственных писем 
</t>
  </si>
  <si>
    <t>83,6 - услуги связи
104,45 - коммунальные услуги
90 - услуги по сод. имущества
18 - прочие услуги
5- страховка автомобиля;
147,95 -приобретение ОС
59 - приобретение мат.запасов
311 - ГСМ</t>
  </si>
  <si>
    <t>5,1  - услуги связи
5,3 – транспортные услуги
0,1 – командировочные расходы
3,6 - коммунальные услуги
1,4 - приобретение мат.запасов</t>
  </si>
  <si>
    <t>УСЛОВНО УТВЕРЖДЕННЫЕ РАСХОДЫ</t>
  </si>
  <si>
    <t xml:space="preserve">В прогнозе поступлений на 2022 год учтены налоговые ставки, утвержденные решением Со-вета народных депутатов муниципального образования «Победенское сельское поселение» от 22.11.2018г. № 16 «Об установлении ставки земельного налога на территории муниципального образования Победенское сельское поселение».
Земельный налог с организаций. Согласно отчета 5-МН "Отчет о налоговой базе и структуре начислений по местным налогам" за 2020 год  налоговой инспекции  начисленная сумма налога составит 2029 тыс.рублей. Сумма налоговых льгот  составит 706 тыс. рублей. Сумма налога к поступлению в бюджет – 1323,0 тыс.рублей.
Земельный налог с физических лиц. Согласно отчета 5-МН "Отчет о налоговой базе и структуре начислений по местным налогам" за 2020 год  начисленная сумма налога составит 3684 тыс.рублей. Сумма налоговых льгот  составит 454,0 тыс. рублей. Сумма налога к поступлению в бюджет – 3230,00 тыс.рублей.                                          План по земельному налогу  увеличен по сравнению с 2021 годом на 319,93 тыс.руб. (переведены земли сельхоз.назначения в ЛПХ, ИЖС и прочие земли  
Земельный налог 2022 год -  5563,53 тыс.руб.   182 106 06033 10 0000 110 –  2333,53 тыс.руб.,
                                                                                     182 106 06043 10 0000 110 –  3230,0 тыс. руб.,
Плановый период 2023 год – 5693,83,0 тыс.руб.
Плановый период 2024 год – 5407,23 тыс.руб.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</si>
</sst>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?_р_._-;_-@_-"/>
    <numFmt numFmtId="165" formatCode="_-* #,##0.00_р_._-;\-* #,##0.00_р_._-;_-* \-???_р_._-;_-@_-"/>
  </numFmts>
  <fonts count="36" x14ac:knownFonts="1"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i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</font>
    <font>
      <b/>
      <i/>
      <sz val="12"/>
      <name val="Times New Roman"/>
      <family val="1"/>
      <charset val="204"/>
    </font>
    <font>
      <b/>
      <sz val="12"/>
      <name val="Times New Roman"/>
      <family val="1"/>
    </font>
    <font>
      <sz val="14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10"/>
      <color indexed="10"/>
      <name val="Times New Roman"/>
      <family val="1"/>
      <charset val="204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48">
    <xf numFmtId="0" fontId="0" fillId="0" borderId="0" xfId="0"/>
    <xf numFmtId="0" fontId="1" fillId="0" borderId="0" xfId="1"/>
    <xf numFmtId="0" fontId="3" fillId="0" borderId="1" xfId="1" applyFont="1" applyBorder="1" applyAlignment="1">
      <alignment wrapText="1"/>
    </xf>
    <xf numFmtId="0" fontId="5" fillId="0" borderId="1" xfId="1" applyFont="1" applyBorder="1"/>
    <xf numFmtId="0" fontId="5" fillId="0" borderId="1" xfId="1" applyFont="1" applyBorder="1" applyAlignment="1">
      <alignment wrapText="1"/>
    </xf>
    <xf numFmtId="0" fontId="3" fillId="0" borderId="1" xfId="1" applyFont="1" applyBorder="1"/>
    <xf numFmtId="0" fontId="6" fillId="0" borderId="1" xfId="1" applyFont="1" applyBorder="1"/>
    <xf numFmtId="0" fontId="7" fillId="0" borderId="1" xfId="1" applyFont="1" applyBorder="1" applyAlignment="1">
      <alignment wrapText="1"/>
    </xf>
    <xf numFmtId="0" fontId="6" fillId="0" borderId="0" xfId="1" applyFont="1"/>
    <xf numFmtId="0" fontId="2" fillId="0" borderId="0" xfId="1" applyFont="1" applyAlignment="1">
      <alignment wrapText="1"/>
    </xf>
    <xf numFmtId="0" fontId="2" fillId="0" borderId="0" xfId="1" applyFont="1"/>
    <xf numFmtId="0" fontId="8" fillId="0" borderId="0" xfId="1" applyFont="1"/>
    <xf numFmtId="0" fontId="9" fillId="0" borderId="1" xfId="0" applyFont="1" applyBorder="1" applyAlignment="1">
      <alignment vertical="top" wrapText="1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2" fontId="11" fillId="0" borderId="1" xfId="1" applyNumberFormat="1" applyFont="1" applyBorder="1"/>
    <xf numFmtId="2" fontId="5" fillId="0" borderId="1" xfId="1" applyNumberFormat="1" applyFont="1" applyBorder="1"/>
    <xf numFmtId="2" fontId="3" fillId="0" borderId="1" xfId="1" applyNumberFormat="1" applyFont="1" applyBorder="1"/>
    <xf numFmtId="2" fontId="6" fillId="0" borderId="1" xfId="1" applyNumberFormat="1" applyFont="1" applyBorder="1"/>
    <xf numFmtId="0" fontId="11" fillId="0" borderId="1" xfId="1" applyFont="1" applyBorder="1" applyAlignment="1">
      <alignment wrapText="1"/>
    </xf>
    <xf numFmtId="0" fontId="1" fillId="0" borderId="1" xfId="1" applyBorder="1"/>
    <xf numFmtId="49" fontId="9" fillId="0" borderId="0" xfId="0" applyNumberFormat="1" applyFont="1"/>
    <xf numFmtId="0" fontId="12" fillId="0" borderId="0" xfId="0" applyFont="1"/>
    <xf numFmtId="49" fontId="9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vertical="top" wrapText="1"/>
    </xf>
    <xf numFmtId="49" fontId="14" fillId="0" borderId="1" xfId="0" applyNumberFormat="1" applyFont="1" applyBorder="1" applyAlignment="1">
      <alignment horizontal="center" shrinkToFit="1"/>
    </xf>
    <xf numFmtId="164" fontId="14" fillId="0" borderId="1" xfId="0" applyNumberFormat="1" applyFont="1" applyBorder="1" applyAlignment="1">
      <alignment horizontal="right" wrapText="1"/>
    </xf>
    <xf numFmtId="49" fontId="15" fillId="0" borderId="1" xfId="0" applyNumberFormat="1" applyFont="1" applyBorder="1" applyAlignment="1">
      <alignment vertical="top" wrapText="1"/>
    </xf>
    <xf numFmtId="49" fontId="15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right" wrapText="1"/>
    </xf>
    <xf numFmtId="49" fontId="15" fillId="0" borderId="1" xfId="0" applyNumberFormat="1" applyFont="1" applyBorder="1" applyAlignment="1">
      <alignment horizontal="center" shrinkToFit="1"/>
    </xf>
    <xf numFmtId="164" fontId="15" fillId="0" borderId="1" xfId="0" applyNumberFormat="1" applyFont="1" applyBorder="1" applyAlignment="1">
      <alignment horizontal="right" wrapText="1"/>
    </xf>
    <xf numFmtId="49" fontId="16" fillId="0" borderId="1" xfId="0" applyNumberFormat="1" applyFont="1" applyBorder="1" applyAlignment="1">
      <alignment vertical="top" wrapText="1"/>
    </xf>
    <xf numFmtId="49" fontId="16" fillId="0" borderId="1" xfId="0" applyNumberFormat="1" applyFont="1" applyBorder="1" applyAlignment="1">
      <alignment horizontal="center" shrinkToFit="1"/>
    </xf>
    <xf numFmtId="164" fontId="16" fillId="0" borderId="1" xfId="0" applyNumberFormat="1" applyFont="1" applyBorder="1" applyAlignment="1">
      <alignment horizontal="right" wrapText="1"/>
    </xf>
    <xf numFmtId="49" fontId="14" fillId="0" borderId="1" xfId="0" applyNumberFormat="1" applyFont="1" applyBorder="1" applyAlignment="1">
      <alignment horizontal="center" vertical="top" shrinkToFit="1"/>
    </xf>
    <xf numFmtId="164" fontId="14" fillId="0" borderId="1" xfId="0" applyNumberFormat="1" applyFont="1" applyBorder="1" applyAlignment="1">
      <alignment horizontal="right" vertical="top" wrapText="1"/>
    </xf>
    <xf numFmtId="49" fontId="9" fillId="0" borderId="0" xfId="0" applyNumberFormat="1" applyFont="1" applyAlignment="1">
      <alignment vertical="top" wrapText="1"/>
    </xf>
    <xf numFmtId="0" fontId="12" fillId="0" borderId="0" xfId="0" applyFont="1" applyAlignment="1">
      <alignment horizontal="right"/>
    </xf>
    <xf numFmtId="49" fontId="14" fillId="0" borderId="1" xfId="0" applyNumberFormat="1" applyFont="1" applyBorder="1" applyAlignment="1">
      <alignment vertical="center" wrapText="1"/>
    </xf>
    <xf numFmtId="49" fontId="16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shrinkToFit="1"/>
    </xf>
    <xf numFmtId="49" fontId="15" fillId="0" borderId="1" xfId="0" applyNumberFormat="1" applyFont="1" applyFill="1" applyBorder="1" applyAlignment="1">
      <alignment horizontal="center" shrinkToFit="1"/>
    </xf>
    <xf numFmtId="49" fontId="9" fillId="0" borderId="1" xfId="0" applyNumberFormat="1" applyFont="1" applyFill="1" applyBorder="1" applyAlignment="1">
      <alignment horizontal="center" shrinkToFit="1"/>
    </xf>
    <xf numFmtId="164" fontId="15" fillId="0" borderId="1" xfId="0" applyNumberFormat="1" applyFont="1" applyFill="1" applyBorder="1" applyAlignment="1">
      <alignment horizontal="right" wrapText="1"/>
    </xf>
    <xf numFmtId="49" fontId="9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right" wrapText="1"/>
    </xf>
    <xf numFmtId="49" fontId="14" fillId="0" borderId="3" xfId="0" applyNumberFormat="1" applyFont="1" applyBorder="1" applyAlignment="1">
      <alignment horizontal="center" shrinkToFit="1"/>
    </xf>
    <xf numFmtId="49" fontId="14" fillId="0" borderId="0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2" fillId="0" borderId="1" xfId="0" applyFont="1" applyBorder="1" applyAlignment="1">
      <alignment vertical="top" wrapText="1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20" fillId="0" borderId="0" xfId="0" applyFont="1"/>
    <xf numFmtId="0" fontId="19" fillId="0" borderId="0" xfId="0" applyFont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49" fontId="12" fillId="2" borderId="1" xfId="0" applyNumberFormat="1" applyFont="1" applyFill="1" applyBorder="1" applyAlignment="1">
      <alignment horizontal="center" wrapText="1"/>
    </xf>
    <xf numFmtId="2" fontId="12" fillId="0" borderId="1" xfId="0" applyNumberFormat="1" applyFont="1" applyBorder="1" applyAlignment="1">
      <alignment horizontal="right"/>
    </xf>
    <xf numFmtId="0" fontId="12" fillId="2" borderId="1" xfId="0" applyFont="1" applyFill="1" applyBorder="1" applyAlignment="1">
      <alignment horizontal="justify" wrapText="1"/>
    </xf>
    <xf numFmtId="0" fontId="21" fillId="2" borderId="1" xfId="0" applyFont="1" applyFill="1" applyBorder="1" applyAlignment="1">
      <alignment horizontal="justify" wrapText="1"/>
    </xf>
    <xf numFmtId="0" fontId="22" fillId="0" borderId="1" xfId="0" applyFont="1" applyBorder="1" applyAlignment="1">
      <alignment wrapText="1"/>
    </xf>
    <xf numFmtId="49" fontId="22" fillId="2" borderId="1" xfId="0" applyNumberFormat="1" applyFont="1" applyFill="1" applyBorder="1" applyAlignment="1">
      <alignment horizontal="center" wrapText="1"/>
    </xf>
    <xf numFmtId="2" fontId="22" fillId="0" borderId="1" xfId="0" applyNumberFormat="1" applyFont="1" applyBorder="1" applyAlignment="1">
      <alignment horizontal="right"/>
    </xf>
    <xf numFmtId="0" fontId="21" fillId="2" borderId="1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left" wrapText="1"/>
    </xf>
    <xf numFmtId="2" fontId="17" fillId="0" borderId="1" xfId="0" applyNumberFormat="1" applyFont="1" applyBorder="1" applyAlignment="1">
      <alignment horizontal="right"/>
    </xf>
    <xf numFmtId="0" fontId="12" fillId="0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top" wrapText="1"/>
    </xf>
    <xf numFmtId="2" fontId="12" fillId="0" borderId="1" xfId="0" applyNumberFormat="1" applyFont="1" applyBorder="1" applyAlignment="1"/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wrapText="1"/>
    </xf>
    <xf numFmtId="2" fontId="12" fillId="0" borderId="1" xfId="0" applyNumberFormat="1" applyFont="1" applyBorder="1" applyAlignment="1">
      <alignment wrapText="1"/>
    </xf>
    <xf numFmtId="0" fontId="17" fillId="2" borderId="1" xfId="0" applyFont="1" applyFill="1" applyBorder="1" applyAlignment="1">
      <alignment horizontal="left" wrapText="1"/>
    </xf>
    <xf numFmtId="0" fontId="19" fillId="0" borderId="0" xfId="0" applyFont="1" applyAlignment="1">
      <alignment wrapText="1"/>
    </xf>
    <xf numFmtId="0" fontId="19" fillId="0" borderId="0" xfId="0" applyFont="1" applyAlignment="1"/>
    <xf numFmtId="0" fontId="19" fillId="0" borderId="0" xfId="0" applyFont="1"/>
    <xf numFmtId="49" fontId="19" fillId="0" borderId="0" xfId="0" applyNumberFormat="1" applyFont="1" applyBorder="1" applyAlignment="1">
      <alignment wrapText="1"/>
    </xf>
    <xf numFmtId="0" fontId="24" fillId="0" borderId="0" xfId="0" applyFont="1"/>
    <xf numFmtId="0" fontId="2" fillId="0" borderId="1" xfId="1" applyFont="1" applyFill="1" applyBorder="1" applyAlignment="1">
      <alignment wrapText="1"/>
    </xf>
    <xf numFmtId="0" fontId="6" fillId="0" borderId="1" xfId="1" applyFont="1" applyFill="1" applyBorder="1"/>
    <xf numFmtId="2" fontId="0" fillId="0" borderId="1" xfId="0" applyNumberFormat="1" applyBorder="1" applyAlignment="1">
      <alignment horizontal="right"/>
    </xf>
    <xf numFmtId="0" fontId="5" fillId="0" borderId="1" xfId="1" applyFont="1" applyFill="1" applyBorder="1"/>
    <xf numFmtId="0" fontId="5" fillId="0" borderId="1" xfId="1" applyFont="1" applyFill="1" applyBorder="1" applyAlignment="1">
      <alignment wrapText="1"/>
    </xf>
    <xf numFmtId="2" fontId="5" fillId="0" borderId="1" xfId="1" applyNumberFormat="1" applyFont="1" applyFill="1" applyBorder="1"/>
    <xf numFmtId="0" fontId="6" fillId="0" borderId="1" xfId="1" applyFont="1" applyFill="1" applyBorder="1" applyAlignment="1">
      <alignment wrapText="1"/>
    </xf>
    <xf numFmtId="2" fontId="6" fillId="0" borderId="1" xfId="1" applyNumberFormat="1" applyFont="1" applyFill="1" applyBorder="1"/>
    <xf numFmtId="164" fontId="16" fillId="0" borderId="1" xfId="0" applyNumberFormat="1" applyFont="1" applyFill="1" applyBorder="1" applyAlignment="1">
      <alignment horizontal="right" wrapText="1"/>
    </xf>
    <xf numFmtId="2" fontId="12" fillId="0" borderId="1" xfId="0" applyNumberFormat="1" applyFont="1" applyFill="1" applyBorder="1" applyAlignment="1">
      <alignment wrapText="1"/>
    </xf>
    <xf numFmtId="2" fontId="12" fillId="0" borderId="1" xfId="0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/>
    <xf numFmtId="0" fontId="0" fillId="0" borderId="1" xfId="0" applyBorder="1" applyAlignment="1">
      <alignment wrapText="1"/>
    </xf>
    <xf numFmtId="49" fontId="16" fillId="0" borderId="1" xfId="0" applyNumberFormat="1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vertical="top" wrapText="1"/>
    </xf>
    <xf numFmtId="49" fontId="14" fillId="0" borderId="7" xfId="0" applyNumberFormat="1" applyFont="1" applyBorder="1" applyAlignment="1">
      <alignment vertical="center" wrapText="1"/>
    </xf>
    <xf numFmtId="49" fontId="9" fillId="0" borderId="7" xfId="0" applyNumberFormat="1" applyFont="1" applyBorder="1" applyAlignment="1">
      <alignment horizontal="center" shrinkToFit="1"/>
    </xf>
    <xf numFmtId="164" fontId="9" fillId="0" borderId="7" xfId="0" applyNumberFormat="1" applyFont="1" applyBorder="1" applyAlignment="1">
      <alignment horizontal="right" wrapText="1"/>
    </xf>
    <xf numFmtId="1" fontId="26" fillId="0" borderId="1" xfId="0" applyNumberFormat="1" applyFont="1" applyBorder="1"/>
    <xf numFmtId="0" fontId="24" fillId="0" borderId="1" xfId="0" applyFont="1" applyBorder="1"/>
    <xf numFmtId="49" fontId="15" fillId="0" borderId="7" xfId="0" applyNumberFormat="1" applyFont="1" applyFill="1" applyBorder="1" applyAlignment="1">
      <alignment vertical="top" wrapText="1"/>
    </xf>
    <xf numFmtId="49" fontId="15" fillId="0" borderId="7" xfId="0" applyNumberFormat="1" applyFont="1" applyBorder="1" applyAlignment="1">
      <alignment horizontal="center" shrinkToFit="1"/>
    </xf>
    <xf numFmtId="164" fontId="15" fillId="0" borderId="7" xfId="0" applyNumberFormat="1" applyFont="1" applyBorder="1" applyAlignment="1">
      <alignment horizontal="right" wrapText="1"/>
    </xf>
    <xf numFmtId="0" fontId="6" fillId="0" borderId="7" xfId="1" applyFont="1" applyBorder="1"/>
    <xf numFmtId="0" fontId="9" fillId="0" borderId="7" xfId="0" applyFont="1" applyBorder="1" applyAlignment="1">
      <alignment vertical="top" wrapText="1"/>
    </xf>
    <xf numFmtId="2" fontId="6" fillId="0" borderId="7" xfId="1" applyNumberFormat="1" applyFont="1" applyBorder="1"/>
    <xf numFmtId="49" fontId="9" fillId="0" borderId="7" xfId="0" applyNumberFormat="1" applyFont="1" applyBorder="1" applyAlignment="1">
      <alignment vertical="top" wrapText="1"/>
    </xf>
    <xf numFmtId="164" fontId="9" fillId="0" borderId="7" xfId="0" applyNumberFormat="1" applyFont="1" applyFill="1" applyBorder="1" applyAlignment="1">
      <alignment horizontal="right" wrapText="1"/>
    </xf>
    <xf numFmtId="0" fontId="31" fillId="0" borderId="0" xfId="0" applyFont="1" applyAlignment="1">
      <alignment horizontal="right"/>
    </xf>
    <xf numFmtId="0" fontId="32" fillId="0" borderId="0" xfId="0" applyFont="1"/>
    <xf numFmtId="0" fontId="33" fillId="0" borderId="0" xfId="0" applyFont="1"/>
    <xf numFmtId="0" fontId="31" fillId="0" borderId="0" xfId="0" applyFont="1"/>
    <xf numFmtId="49" fontId="31" fillId="0" borderId="0" xfId="0" applyNumberFormat="1" applyFont="1" applyBorder="1" applyAlignment="1"/>
    <xf numFmtId="49" fontId="14" fillId="0" borderId="8" xfId="0" applyNumberFormat="1" applyFont="1" applyBorder="1" applyAlignment="1">
      <alignment vertical="center" wrapText="1"/>
    </xf>
    <xf numFmtId="49" fontId="16" fillId="0" borderId="8" xfId="0" applyNumberFormat="1" applyFont="1" applyBorder="1" applyAlignment="1">
      <alignment vertical="top" wrapText="1"/>
    </xf>
    <xf numFmtId="49" fontId="16" fillId="0" borderId="8" xfId="0" applyNumberFormat="1" applyFont="1" applyBorder="1" applyAlignment="1">
      <alignment horizontal="center" shrinkToFit="1"/>
    </xf>
    <xf numFmtId="164" fontId="16" fillId="0" borderId="8" xfId="0" applyNumberFormat="1" applyFont="1" applyBorder="1" applyAlignment="1">
      <alignment horizontal="right" wrapText="1"/>
    </xf>
    <xf numFmtId="49" fontId="15" fillId="0" borderId="8" xfId="0" applyNumberFormat="1" applyFont="1" applyBorder="1" applyAlignment="1">
      <alignment horizontal="center" shrinkToFit="1"/>
    </xf>
    <xf numFmtId="49" fontId="9" fillId="0" borderId="8" xfId="0" applyNumberFormat="1" applyFont="1" applyBorder="1" applyAlignment="1">
      <alignment vertical="top" wrapText="1"/>
    </xf>
    <xf numFmtId="49" fontId="9" fillId="0" borderId="8" xfId="0" applyNumberFormat="1" applyFont="1" applyBorder="1" applyAlignment="1">
      <alignment horizontal="center" shrinkToFit="1"/>
    </xf>
    <xf numFmtId="164" fontId="9" fillId="0" borderId="8" xfId="0" applyNumberFormat="1" applyFont="1" applyBorder="1" applyAlignment="1">
      <alignment horizontal="right" wrapText="1"/>
    </xf>
    <xf numFmtId="49" fontId="30" fillId="0" borderId="8" xfId="0" applyNumberFormat="1" applyFont="1" applyBorder="1" applyAlignment="1">
      <alignment vertical="top" wrapText="1"/>
    </xf>
    <xf numFmtId="49" fontId="28" fillId="0" borderId="8" xfId="0" applyNumberFormat="1" applyFont="1" applyFill="1" applyBorder="1" applyAlignment="1">
      <alignment vertical="top" wrapText="1"/>
    </xf>
    <xf numFmtId="49" fontId="9" fillId="0" borderId="8" xfId="0" applyNumberFormat="1" applyFont="1" applyFill="1" applyBorder="1" applyAlignment="1">
      <alignment horizontal="center" shrinkToFit="1"/>
    </xf>
    <xf numFmtId="0" fontId="6" fillId="0" borderId="8" xfId="1" applyFont="1" applyBorder="1"/>
    <xf numFmtId="0" fontId="28" fillId="0" borderId="0" xfId="0" applyFont="1" applyAlignment="1">
      <alignment horizontal="right"/>
    </xf>
    <xf numFmtId="49" fontId="28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/>
    </xf>
    <xf numFmtId="164" fontId="9" fillId="4" borderId="1" xfId="0" applyNumberFormat="1" applyFont="1" applyFill="1" applyBorder="1" applyAlignment="1">
      <alignment horizontal="right" wrapText="1"/>
    </xf>
    <xf numFmtId="0" fontId="12" fillId="2" borderId="8" xfId="0" applyFont="1" applyFill="1" applyBorder="1" applyAlignment="1">
      <alignment horizontal="left" vertical="top" wrapText="1"/>
    </xf>
    <xf numFmtId="2" fontId="12" fillId="0" borderId="8" xfId="0" applyNumberFormat="1" applyFont="1" applyFill="1" applyBorder="1" applyAlignment="1">
      <alignment horizontal="right"/>
    </xf>
    <xf numFmtId="2" fontId="12" fillId="0" borderId="8" xfId="0" applyNumberFormat="1" applyFont="1" applyBorder="1" applyAlignment="1">
      <alignment horizontal="right"/>
    </xf>
    <xf numFmtId="2" fontId="12" fillId="0" borderId="8" xfId="0" applyNumberFormat="1" applyFont="1" applyBorder="1" applyAlignment="1"/>
    <xf numFmtId="164" fontId="9" fillId="4" borderId="7" xfId="0" applyNumberFormat="1" applyFont="1" applyFill="1" applyBorder="1" applyAlignment="1">
      <alignment horizontal="right" wrapText="1"/>
    </xf>
    <xf numFmtId="0" fontId="6" fillId="0" borderId="8" xfId="1" applyFont="1" applyBorder="1" applyAlignment="1">
      <alignment wrapText="1"/>
    </xf>
    <xf numFmtId="2" fontId="6" fillId="0" borderId="8" xfId="1" applyNumberFormat="1" applyFont="1" applyBorder="1"/>
    <xf numFmtId="49" fontId="16" fillId="0" borderId="8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horizontal="center"/>
    </xf>
    <xf numFmtId="164" fontId="9" fillId="5" borderId="8" xfId="0" applyNumberFormat="1" applyFont="1" applyFill="1" applyBorder="1" applyAlignment="1">
      <alignment horizontal="right" wrapText="1"/>
    </xf>
    <xf numFmtId="164" fontId="9" fillId="5" borderId="1" xfId="0" applyNumberFormat="1" applyFont="1" applyFill="1" applyBorder="1" applyAlignment="1">
      <alignment horizontal="right" wrapText="1"/>
    </xf>
    <xf numFmtId="49" fontId="9" fillId="5" borderId="8" xfId="0" applyNumberFormat="1" applyFont="1" applyFill="1" applyBorder="1" applyAlignment="1">
      <alignment vertical="top" wrapText="1"/>
    </xf>
    <xf numFmtId="2" fontId="0" fillId="0" borderId="0" xfId="0" applyNumberFormat="1" applyAlignment="1">
      <alignment horizontal="right"/>
    </xf>
    <xf numFmtId="2" fontId="28" fillId="0" borderId="0" xfId="0" applyNumberFormat="1" applyFont="1" applyAlignment="1">
      <alignment horizontal="right" wrapText="1"/>
    </xf>
    <xf numFmtId="2" fontId="28" fillId="0" borderId="0" xfId="0" applyNumberFormat="1" applyFont="1" applyAlignment="1">
      <alignment horizontal="right"/>
    </xf>
    <xf numFmtId="2" fontId="0" fillId="0" borderId="0" xfId="0" applyNumberFormat="1"/>
    <xf numFmtId="0" fontId="31" fillId="0" borderId="0" xfId="0" applyFont="1" applyAlignment="1">
      <alignment horizontal="right"/>
    </xf>
    <xf numFmtId="0" fontId="28" fillId="0" borderId="0" xfId="0" applyFont="1"/>
    <xf numFmtId="0" fontId="28" fillId="0" borderId="1" xfId="0" applyFont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0" fontId="28" fillId="0" borderId="8" xfId="0" applyFont="1" applyBorder="1" applyAlignment="1">
      <alignment horizontal="left" vertical="top" wrapText="1"/>
    </xf>
    <xf numFmtId="0" fontId="28" fillId="0" borderId="1" xfId="0" applyFont="1" applyBorder="1"/>
    <xf numFmtId="0" fontId="28" fillId="0" borderId="0" xfId="0" applyFont="1" applyAlignment="1">
      <alignment horizontal="left" vertical="top" wrapText="1"/>
    </xf>
    <xf numFmtId="49" fontId="28" fillId="0" borderId="9" xfId="0" applyNumberFormat="1" applyFont="1" applyBorder="1" applyAlignment="1">
      <alignment horizontal="left" vertical="top" wrapText="1"/>
    </xf>
    <xf numFmtId="165" fontId="29" fillId="0" borderId="9" xfId="0" applyNumberFormat="1" applyFont="1" applyBorder="1" applyAlignment="1">
      <alignment horizontal="left" vertical="top" wrapText="1"/>
    </xf>
    <xf numFmtId="165" fontId="30" fillId="0" borderId="9" xfId="0" applyNumberFormat="1" applyFont="1" applyBorder="1" applyAlignment="1">
      <alignment horizontal="left" vertical="top" wrapText="1"/>
    </xf>
    <xf numFmtId="165" fontId="28" fillId="0" borderId="9" xfId="0" applyNumberFormat="1" applyFont="1" applyBorder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49" fontId="28" fillId="0" borderId="9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49" fontId="14" fillId="3" borderId="0" xfId="0" applyNumberFormat="1" applyFont="1" applyFill="1" applyBorder="1" applyAlignment="1">
      <alignment horizontal="left" vertical="top"/>
    </xf>
    <xf numFmtId="164" fontId="14" fillId="3" borderId="0" xfId="0" applyNumberFormat="1" applyFont="1" applyFill="1" applyBorder="1" applyAlignment="1">
      <alignment horizontal="left" vertical="top" wrapText="1"/>
    </xf>
    <xf numFmtId="165" fontId="30" fillId="0" borderId="9" xfId="0" applyNumberFormat="1" applyFont="1" applyFill="1" applyBorder="1" applyAlignment="1">
      <alignment horizontal="left" vertical="top" wrapText="1"/>
    </xf>
    <xf numFmtId="165" fontId="15" fillId="0" borderId="9" xfId="0" applyNumberFormat="1" applyFont="1" applyFill="1" applyBorder="1" applyAlignment="1">
      <alignment horizontal="left" vertical="top" wrapText="1"/>
    </xf>
    <xf numFmtId="49" fontId="15" fillId="0" borderId="9" xfId="0" applyNumberFormat="1" applyFont="1" applyFill="1" applyBorder="1" applyAlignment="1">
      <alignment horizontal="left" vertical="top" wrapText="1"/>
    </xf>
    <xf numFmtId="165" fontId="30" fillId="0" borderId="13" xfId="0" applyNumberFormat="1" applyFont="1" applyFill="1" applyBorder="1" applyAlignment="1">
      <alignment horizontal="left" vertical="top" wrapText="1"/>
    </xf>
    <xf numFmtId="165" fontId="30" fillId="0" borderId="14" xfId="0" applyNumberFormat="1" applyFont="1" applyFill="1" applyBorder="1" applyAlignment="1">
      <alignment horizontal="left" vertical="top" wrapText="1"/>
    </xf>
    <xf numFmtId="49" fontId="15" fillId="0" borderId="18" xfId="0" applyNumberFormat="1" applyFont="1" applyBorder="1" applyAlignment="1">
      <alignment vertical="top" wrapText="1"/>
    </xf>
    <xf numFmtId="49" fontId="14" fillId="0" borderId="18" xfId="0" applyNumberFormat="1" applyFont="1" applyBorder="1" applyAlignment="1">
      <alignment vertical="center" wrapText="1"/>
    </xf>
    <xf numFmtId="49" fontId="15" fillId="0" borderId="18" xfId="0" applyNumberFormat="1" applyFont="1" applyBorder="1" applyAlignment="1">
      <alignment horizontal="center" shrinkToFit="1"/>
    </xf>
    <xf numFmtId="164" fontId="9" fillId="0" borderId="18" xfId="0" applyNumberFormat="1" applyFont="1" applyBorder="1" applyAlignment="1">
      <alignment horizontal="right" wrapText="1"/>
    </xf>
    <xf numFmtId="0" fontId="12" fillId="0" borderId="13" xfId="0" applyFont="1" applyBorder="1" applyAlignment="1">
      <alignment horizontal="left" vertical="top"/>
    </xf>
    <xf numFmtId="165" fontId="15" fillId="0" borderId="13" xfId="0" applyNumberFormat="1" applyFont="1" applyFill="1" applyBorder="1" applyAlignment="1">
      <alignment vertical="top" wrapText="1"/>
    </xf>
    <xf numFmtId="165" fontId="30" fillId="0" borderId="15" xfId="0" applyNumberFormat="1" applyFont="1" applyFill="1" applyBorder="1" applyAlignment="1">
      <alignment vertical="top" wrapText="1"/>
    </xf>
    <xf numFmtId="0" fontId="30" fillId="0" borderId="13" xfId="0" applyFont="1" applyFill="1" applyBorder="1" applyAlignment="1">
      <alignment horizontal="left" vertical="top" wrapText="1"/>
    </xf>
    <xf numFmtId="165" fontId="30" fillId="0" borderId="16" xfId="0" applyNumberFormat="1" applyFont="1" applyFill="1" applyBorder="1" applyAlignment="1">
      <alignment vertical="top" wrapText="1"/>
    </xf>
    <xf numFmtId="165" fontId="15" fillId="0" borderId="15" xfId="0" applyNumberFormat="1" applyFont="1" applyFill="1" applyBorder="1" applyAlignment="1">
      <alignment vertical="top" wrapText="1"/>
    </xf>
    <xf numFmtId="165" fontId="15" fillId="0" borderId="6" xfId="0" applyNumberFormat="1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horizontal="right" wrapText="1"/>
    </xf>
    <xf numFmtId="164" fontId="16" fillId="0" borderId="8" xfId="0" applyNumberFormat="1" applyFont="1" applyFill="1" applyBorder="1" applyAlignment="1">
      <alignment horizontal="right" wrapText="1"/>
    </xf>
    <xf numFmtId="164" fontId="9" fillId="0" borderId="8" xfId="0" applyNumberFormat="1" applyFont="1" applyFill="1" applyBorder="1" applyAlignment="1">
      <alignment horizontal="right" wrapText="1"/>
    </xf>
    <xf numFmtId="164" fontId="14" fillId="0" borderId="1" xfId="0" applyNumberFormat="1" applyFont="1" applyFill="1" applyBorder="1" applyAlignment="1">
      <alignment horizontal="right" vertical="top" wrapText="1"/>
    </xf>
    <xf numFmtId="11" fontId="30" fillId="0" borderId="15" xfId="0" applyNumberFormat="1" applyFont="1" applyFill="1" applyBorder="1" applyAlignment="1">
      <alignment vertical="top" wrapText="1"/>
    </xf>
    <xf numFmtId="0" fontId="30" fillId="0" borderId="13" xfId="0" applyFont="1" applyBorder="1" applyAlignment="1">
      <alignment horizontal="left" vertical="top" wrapText="1"/>
    </xf>
    <xf numFmtId="11" fontId="15" fillId="0" borderId="15" xfId="0" applyNumberFormat="1" applyFont="1" applyFill="1" applyBorder="1" applyAlignment="1">
      <alignment vertical="top" wrapText="1"/>
    </xf>
    <xf numFmtId="165" fontId="30" fillId="0" borderId="17" xfId="0" applyNumberFormat="1" applyFont="1" applyFill="1" applyBorder="1" applyAlignment="1">
      <alignment vertical="top" wrapText="1"/>
    </xf>
    <xf numFmtId="165" fontId="27" fillId="0" borderId="9" xfId="0" applyNumberFormat="1" applyFont="1" applyFill="1" applyBorder="1" applyAlignment="1">
      <alignment horizontal="left" vertical="top" wrapText="1"/>
    </xf>
    <xf numFmtId="165" fontId="28" fillId="0" borderId="9" xfId="0" applyNumberFormat="1" applyFont="1" applyFill="1" applyBorder="1" applyAlignment="1">
      <alignment horizontal="left" vertical="top" wrapText="1"/>
    </xf>
    <xf numFmtId="0" fontId="11" fillId="0" borderId="2" xfId="1" applyFont="1" applyBorder="1" applyAlignment="1">
      <alignment horizontal="center" wrapText="1"/>
    </xf>
    <xf numFmtId="0" fontId="25" fillId="0" borderId="4" xfId="1" applyFont="1" applyBorder="1" applyAlignment="1">
      <alignment horizontal="center" wrapText="1"/>
    </xf>
    <xf numFmtId="0" fontId="10" fillId="0" borderId="0" xfId="1" applyFont="1" applyBorder="1" applyAlignment="1">
      <alignment horizontal="right"/>
    </xf>
    <xf numFmtId="49" fontId="14" fillId="0" borderId="1" xfId="0" applyNumberFormat="1" applyFont="1" applyFill="1" applyBorder="1" applyAlignment="1">
      <alignment horizontal="right"/>
    </xf>
    <xf numFmtId="49" fontId="19" fillId="0" borderId="0" xfId="0" applyNumberFormat="1" applyFont="1" applyAlignment="1">
      <alignment horizontal="right" wrapText="1"/>
    </xf>
    <xf numFmtId="49" fontId="9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Font="1" applyAlignment="1"/>
    <xf numFmtId="49" fontId="17" fillId="0" borderId="0" xfId="0" applyNumberFormat="1" applyFont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49" fontId="31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center" wrapText="1"/>
    </xf>
    <xf numFmtId="49" fontId="28" fillId="0" borderId="0" xfId="0" applyNumberFormat="1" applyFont="1" applyBorder="1" applyAlignment="1">
      <alignment horizontal="left" vertical="top" wrapText="1"/>
    </xf>
    <xf numFmtId="49" fontId="30" fillId="0" borderId="9" xfId="0" applyNumberFormat="1" applyFont="1" applyBorder="1" applyAlignment="1">
      <alignment horizontal="left" vertical="top" wrapText="1"/>
    </xf>
    <xf numFmtId="165" fontId="28" fillId="0" borderId="10" xfId="0" applyNumberFormat="1" applyFont="1" applyBorder="1" applyAlignment="1">
      <alignment horizontal="left" vertical="top" wrapText="1"/>
    </xf>
    <xf numFmtId="165" fontId="28" fillId="0" borderId="11" xfId="0" applyNumberFormat="1" applyFont="1" applyBorder="1" applyAlignment="1">
      <alignment horizontal="left" vertical="top" wrapText="1"/>
    </xf>
    <xf numFmtId="49" fontId="30" fillId="0" borderId="10" xfId="0" applyNumberFormat="1" applyFont="1" applyBorder="1" applyAlignment="1">
      <alignment horizontal="left" vertical="top" wrapText="1"/>
    </xf>
    <xf numFmtId="49" fontId="30" fillId="0" borderId="12" xfId="0" applyNumberFormat="1" applyFont="1" applyBorder="1" applyAlignment="1">
      <alignment horizontal="left" vertical="top" wrapText="1"/>
    </xf>
    <xf numFmtId="49" fontId="30" fillId="0" borderId="11" xfId="0" applyNumberFormat="1" applyFont="1" applyBorder="1" applyAlignment="1">
      <alignment horizontal="left" vertical="top" wrapText="1"/>
    </xf>
    <xf numFmtId="0" fontId="28" fillId="0" borderId="0" xfId="0" applyNumberFormat="1" applyFont="1" applyBorder="1" applyAlignment="1">
      <alignment horizontal="left" vertical="top" wrapText="1"/>
    </xf>
    <xf numFmtId="0" fontId="29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vertical="top" wrapText="1"/>
    </xf>
    <xf numFmtId="49" fontId="28" fillId="0" borderId="9" xfId="0" applyNumberFormat="1" applyFont="1" applyBorder="1" applyAlignment="1">
      <alignment horizontal="left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28" fillId="0" borderId="11" xfId="0" applyNumberFormat="1" applyFont="1" applyBorder="1" applyAlignment="1">
      <alignment horizontal="center" vertical="top" wrapText="1"/>
    </xf>
    <xf numFmtId="49" fontId="29" fillId="0" borderId="9" xfId="0" applyNumberFormat="1" applyFont="1" applyBorder="1" applyAlignment="1">
      <alignment horizontal="left" vertical="top" wrapText="1"/>
    </xf>
    <xf numFmtId="165" fontId="29" fillId="0" borderId="10" xfId="0" applyNumberFormat="1" applyFont="1" applyBorder="1" applyAlignment="1">
      <alignment horizontal="left" vertical="top" wrapText="1"/>
    </xf>
    <xf numFmtId="165" fontId="29" fillId="0" borderId="11" xfId="0" applyNumberFormat="1" applyFont="1" applyBorder="1" applyAlignment="1">
      <alignment horizontal="left" vertical="top" wrapText="1"/>
    </xf>
    <xf numFmtId="165" fontId="30" fillId="0" borderId="10" xfId="0" applyNumberFormat="1" applyFont="1" applyBorder="1" applyAlignment="1">
      <alignment horizontal="left" vertical="top" wrapText="1"/>
    </xf>
    <xf numFmtId="165" fontId="30" fillId="0" borderId="11" xfId="0" applyNumberFormat="1" applyFont="1" applyBorder="1" applyAlignment="1">
      <alignment horizontal="left" vertical="top" wrapText="1"/>
    </xf>
    <xf numFmtId="165" fontId="29" fillId="0" borderId="9" xfId="0" applyNumberFormat="1" applyFont="1" applyBorder="1" applyAlignment="1">
      <alignment horizontal="left" vertical="top" wrapText="1"/>
    </xf>
    <xf numFmtId="165" fontId="28" fillId="0" borderId="10" xfId="0" applyNumberFormat="1" applyFont="1" applyFill="1" applyBorder="1" applyAlignment="1">
      <alignment horizontal="left" vertical="top" wrapText="1"/>
    </xf>
    <xf numFmtId="165" fontId="28" fillId="0" borderId="11" xfId="0" applyNumberFormat="1" applyFont="1" applyFill="1" applyBorder="1" applyAlignment="1">
      <alignment horizontal="left" vertical="top" wrapText="1"/>
    </xf>
    <xf numFmtId="49" fontId="27" fillId="0" borderId="0" xfId="0" applyNumberFormat="1" applyFont="1" applyBorder="1" applyAlignment="1">
      <alignment horizontal="left" vertical="top" wrapText="1"/>
    </xf>
    <xf numFmtId="165" fontId="30" fillId="0" borderId="9" xfId="0" applyNumberFormat="1" applyFont="1" applyBorder="1" applyAlignment="1">
      <alignment horizontal="left" vertical="top" wrapText="1"/>
    </xf>
    <xf numFmtId="49" fontId="27" fillId="0" borderId="9" xfId="0" applyNumberFormat="1" applyFont="1" applyBorder="1" applyAlignment="1">
      <alignment horizontal="left" vertical="top" wrapText="1"/>
    </xf>
    <xf numFmtId="165" fontId="27" fillId="0" borderId="10" xfId="0" applyNumberFormat="1" applyFont="1" applyFill="1" applyBorder="1" applyAlignment="1">
      <alignment horizontal="left" vertical="top" wrapText="1"/>
    </xf>
    <xf numFmtId="165" fontId="27" fillId="0" borderId="11" xfId="0" applyNumberFormat="1" applyFont="1" applyFill="1" applyBorder="1" applyAlignment="1">
      <alignment horizontal="left" vertical="top" wrapText="1"/>
    </xf>
    <xf numFmtId="0" fontId="27" fillId="0" borderId="0" xfId="0" applyNumberFormat="1" applyFont="1" applyBorder="1" applyAlignment="1">
      <alignment horizontal="left" vertical="top" wrapText="1"/>
    </xf>
    <xf numFmtId="0" fontId="28" fillId="0" borderId="0" xfId="0" applyNumberFormat="1" applyFont="1" applyFill="1" applyBorder="1" applyAlignment="1">
      <alignment horizontal="left" vertical="top" wrapText="1"/>
    </xf>
    <xf numFmtId="0" fontId="27" fillId="0" borderId="0" xfId="0" applyNumberFormat="1" applyFont="1" applyFill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 vertical="top" wrapText="1"/>
    </xf>
    <xf numFmtId="165" fontId="30" fillId="0" borderId="10" xfId="0" applyNumberFormat="1" applyFont="1" applyBorder="1" applyAlignment="1">
      <alignment horizontal="center" vertical="top" wrapText="1"/>
    </xf>
    <xf numFmtId="165" fontId="30" fillId="0" borderId="11" xfId="0" applyNumberFormat="1" applyFont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top" wrapText="1"/>
    </xf>
    <xf numFmtId="165" fontId="30" fillId="0" borderId="14" xfId="0" applyNumberFormat="1" applyFont="1" applyFill="1" applyBorder="1" applyAlignment="1">
      <alignment horizontal="left" vertical="top" wrapText="1"/>
    </xf>
    <xf numFmtId="165" fontId="30" fillId="0" borderId="5" xfId="0" applyNumberFormat="1" applyFont="1" applyFill="1" applyBorder="1" applyAlignment="1">
      <alignment horizontal="left" vertical="top" wrapText="1"/>
    </xf>
    <xf numFmtId="165" fontId="15" fillId="0" borderId="14" xfId="0" applyNumberFormat="1" applyFont="1" applyFill="1" applyBorder="1" applyAlignment="1">
      <alignment horizontal="left" vertical="top" wrapText="1"/>
    </xf>
    <xf numFmtId="165" fontId="15" fillId="0" borderId="5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0" fontId="35" fillId="0" borderId="2" xfId="0" applyFont="1" applyBorder="1" applyAlignment="1">
      <alignment horizontal="center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68"/>
  <sheetViews>
    <sheetView topLeftCell="A35" zoomScalePageLayoutView="60" workbookViewId="0">
      <selection activeCell="C31" sqref="C31"/>
    </sheetView>
  </sheetViews>
  <sheetFormatPr defaultRowHeight="15" x14ac:dyDescent="0.25"/>
  <cols>
    <col min="1" max="1" width="18" style="1"/>
    <col min="2" max="2" width="82.28515625" style="1" customWidth="1"/>
    <col min="3" max="4" width="9.42578125" style="1" customWidth="1"/>
    <col min="5" max="5" width="9.85546875" style="1" customWidth="1"/>
    <col min="6" max="255" width="8.7109375" style="1"/>
  </cols>
  <sheetData>
    <row r="1" spans="1:5" x14ac:dyDescent="0.25">
      <c r="A1" s="191" t="s">
        <v>54</v>
      </c>
      <c r="B1" s="191"/>
      <c r="C1" s="191"/>
      <c r="D1" s="191"/>
      <c r="E1" s="191"/>
    </row>
    <row r="2" spans="1:5" ht="10.5" customHeight="1" x14ac:dyDescent="0.25">
      <c r="A2" s="191" t="s">
        <v>0</v>
      </c>
      <c r="B2" s="191"/>
      <c r="C2" s="191"/>
      <c r="D2" s="191"/>
      <c r="E2" s="191"/>
    </row>
    <row r="3" spans="1:5" ht="9.75" customHeight="1" x14ac:dyDescent="0.25">
      <c r="A3" s="191" t="s">
        <v>1</v>
      </c>
      <c r="B3" s="191"/>
      <c r="C3" s="191"/>
      <c r="D3" s="191"/>
      <c r="E3" s="191"/>
    </row>
    <row r="4" spans="1:5" ht="12.75" customHeight="1" x14ac:dyDescent="0.25">
      <c r="A4" s="191" t="s">
        <v>2</v>
      </c>
      <c r="B4" s="191"/>
      <c r="C4" s="191"/>
      <c r="D4" s="191"/>
      <c r="E4" s="191"/>
    </row>
    <row r="5" spans="1:5" ht="13.5" customHeight="1" x14ac:dyDescent="0.25">
      <c r="A5" s="191" t="s">
        <v>406</v>
      </c>
      <c r="B5" s="191"/>
      <c r="C5" s="191"/>
      <c r="D5" s="191"/>
      <c r="E5" s="191"/>
    </row>
    <row r="6" spans="1:5" ht="13.5" customHeight="1" x14ac:dyDescent="0.25">
      <c r="A6" s="191"/>
      <c r="B6" s="191"/>
      <c r="C6" s="191"/>
      <c r="D6" s="191"/>
      <c r="E6" s="191"/>
    </row>
    <row r="7" spans="1:5" ht="30" customHeight="1" x14ac:dyDescent="0.25">
      <c r="A7" s="189" t="s">
        <v>411</v>
      </c>
      <c r="B7" s="189"/>
      <c r="C7" s="189"/>
      <c r="D7" s="189"/>
      <c r="E7" s="189"/>
    </row>
    <row r="8" spans="1:5" ht="48.75" customHeight="1" x14ac:dyDescent="0.25">
      <c r="A8" s="13" t="s">
        <v>3</v>
      </c>
      <c r="B8" s="14" t="s">
        <v>4</v>
      </c>
      <c r="C8" s="2" t="s">
        <v>95</v>
      </c>
      <c r="D8" s="2" t="s">
        <v>376</v>
      </c>
      <c r="E8" s="2" t="s">
        <v>412</v>
      </c>
    </row>
    <row r="9" spans="1:5" x14ac:dyDescent="0.25">
      <c r="A9" s="15">
        <v>1</v>
      </c>
      <c r="B9" s="15">
        <v>2</v>
      </c>
      <c r="C9" s="15">
        <v>3</v>
      </c>
      <c r="D9" s="21"/>
      <c r="E9" s="21"/>
    </row>
    <row r="10" spans="1:5" ht="15.75" x14ac:dyDescent="0.25">
      <c r="A10" s="3" t="s">
        <v>5</v>
      </c>
      <c r="B10" s="4" t="s">
        <v>6</v>
      </c>
      <c r="C10" s="16">
        <f>SUM(C11+C16+C22+C26+C32+C35+C38+C40+C43)</f>
        <v>14304.03</v>
      </c>
      <c r="D10" s="16">
        <f>SUM(D11+D16+D22+D26+D32+D35+D40+D43)</f>
        <v>14721.49</v>
      </c>
      <c r="E10" s="16">
        <f>SUM(E11+E16+E22+E26+E32+E35+E40+E43)</f>
        <v>14671.31</v>
      </c>
    </row>
    <row r="11" spans="1:5" x14ac:dyDescent="0.25">
      <c r="A11" s="3" t="s">
        <v>7</v>
      </c>
      <c r="B11" s="4" t="s">
        <v>8</v>
      </c>
      <c r="C11" s="17">
        <f>SUM(C12)</f>
        <v>3657</v>
      </c>
      <c r="D11" s="17">
        <f t="shared" ref="D11:E11" si="0">SUM(D12)</f>
        <v>3803</v>
      </c>
      <c r="E11" s="17">
        <f t="shared" si="0"/>
        <v>3956</v>
      </c>
    </row>
    <row r="12" spans="1:5" x14ac:dyDescent="0.25">
      <c r="A12" s="5" t="s">
        <v>9</v>
      </c>
      <c r="B12" s="2" t="s">
        <v>10</v>
      </c>
      <c r="C12" s="18">
        <f>SUM(C13:C15)</f>
        <v>3657</v>
      </c>
      <c r="D12" s="18">
        <f t="shared" ref="D12:E12" si="1">SUM(D13:D15)</f>
        <v>3803</v>
      </c>
      <c r="E12" s="18">
        <f t="shared" si="1"/>
        <v>3956</v>
      </c>
    </row>
    <row r="13" spans="1:5" ht="39.75" customHeight="1" x14ac:dyDescent="0.25">
      <c r="A13" s="6" t="s">
        <v>11</v>
      </c>
      <c r="B13" s="13" t="s">
        <v>12</v>
      </c>
      <c r="C13" s="19">
        <v>3573.8</v>
      </c>
      <c r="D13" s="19">
        <v>3753</v>
      </c>
      <c r="E13" s="19">
        <v>3906</v>
      </c>
    </row>
    <row r="14" spans="1:5" ht="51" customHeight="1" x14ac:dyDescent="0.25">
      <c r="A14" s="6" t="s">
        <v>13</v>
      </c>
      <c r="B14" s="13" t="s">
        <v>14</v>
      </c>
      <c r="C14" s="19">
        <v>50.7</v>
      </c>
      <c r="D14" s="19">
        <v>30</v>
      </c>
      <c r="E14" s="19">
        <v>30</v>
      </c>
    </row>
    <row r="15" spans="1:5" ht="29.25" customHeight="1" x14ac:dyDescent="0.25">
      <c r="A15" s="6" t="s">
        <v>15</v>
      </c>
      <c r="B15" s="13" t="s">
        <v>16</v>
      </c>
      <c r="C15" s="19">
        <v>32.5</v>
      </c>
      <c r="D15" s="19">
        <v>20</v>
      </c>
      <c r="E15" s="19">
        <v>20</v>
      </c>
    </row>
    <row r="16" spans="1:5" ht="27" customHeight="1" x14ac:dyDescent="0.25">
      <c r="A16" s="3" t="s">
        <v>17</v>
      </c>
      <c r="B16" s="4" t="s">
        <v>18</v>
      </c>
      <c r="C16" s="17">
        <f>SUM(C17)</f>
        <v>2321.42</v>
      </c>
      <c r="D16" s="17">
        <f t="shared" ref="D16:E16" si="2">SUM(D17)</f>
        <v>2394.58</v>
      </c>
      <c r="E16" s="17">
        <f t="shared" si="2"/>
        <v>2470</v>
      </c>
    </row>
    <row r="17" spans="1:5" ht="15.75" customHeight="1" x14ac:dyDescent="0.25">
      <c r="A17" s="5" t="s">
        <v>19</v>
      </c>
      <c r="B17" s="2" t="s">
        <v>20</v>
      </c>
      <c r="C17" s="18">
        <f>SUM(C18:C21)</f>
        <v>2321.42</v>
      </c>
      <c r="D17" s="18">
        <f t="shared" ref="D17:E17" si="3">SUM(D18:D21)</f>
        <v>2394.58</v>
      </c>
      <c r="E17" s="18">
        <f t="shared" si="3"/>
        <v>2470</v>
      </c>
    </row>
    <row r="18" spans="1:5" ht="38.25" customHeight="1" x14ac:dyDescent="0.25">
      <c r="A18" s="6" t="s">
        <v>56</v>
      </c>
      <c r="B18" s="13" t="s">
        <v>61</v>
      </c>
      <c r="C18" s="19">
        <v>1067.2</v>
      </c>
      <c r="D18" s="19">
        <v>1108.6500000000001</v>
      </c>
      <c r="E18" s="19">
        <v>1144</v>
      </c>
    </row>
    <row r="19" spans="1:5" ht="40.5" customHeight="1" x14ac:dyDescent="0.25">
      <c r="A19" s="6" t="s">
        <v>57</v>
      </c>
      <c r="B19" s="13" t="s">
        <v>62</v>
      </c>
      <c r="C19" s="19">
        <v>6.02</v>
      </c>
      <c r="D19" s="19">
        <v>6.19</v>
      </c>
      <c r="E19" s="19">
        <v>6.4</v>
      </c>
    </row>
    <row r="20" spans="1:5" ht="36.75" customHeight="1" x14ac:dyDescent="0.25">
      <c r="A20" s="6" t="s">
        <v>58</v>
      </c>
      <c r="B20" s="13" t="s">
        <v>63</v>
      </c>
      <c r="C20" s="19">
        <v>1248.2</v>
      </c>
      <c r="D20" s="19">
        <v>1279.74</v>
      </c>
      <c r="E20" s="19">
        <v>1319.6</v>
      </c>
    </row>
    <row r="21" spans="1:5" ht="36.75" customHeight="1" x14ac:dyDescent="0.25">
      <c r="A21" s="6" t="s">
        <v>59</v>
      </c>
      <c r="B21" s="13" t="s">
        <v>64</v>
      </c>
      <c r="C21" s="19">
        <v>0</v>
      </c>
      <c r="D21" s="19">
        <v>0</v>
      </c>
      <c r="E21" s="19">
        <v>0</v>
      </c>
    </row>
    <row r="22" spans="1:5" x14ac:dyDescent="0.25">
      <c r="A22" s="3" t="s">
        <v>21</v>
      </c>
      <c r="B22" s="4" t="s">
        <v>22</v>
      </c>
      <c r="C22" s="17">
        <f>SUM(C23:C25)</f>
        <v>425</v>
      </c>
      <c r="D22" s="17">
        <f t="shared" ref="D22:E22" si="4">SUM(D23:D25)</f>
        <v>429</v>
      </c>
      <c r="E22" s="17">
        <f t="shared" si="4"/>
        <v>437</v>
      </c>
    </row>
    <row r="23" spans="1:5" x14ac:dyDescent="0.25">
      <c r="A23" s="6" t="s">
        <v>91</v>
      </c>
      <c r="B23" s="82" t="s">
        <v>92</v>
      </c>
      <c r="C23" s="19"/>
      <c r="D23" s="19"/>
      <c r="E23" s="19"/>
    </row>
    <row r="24" spans="1:5" x14ac:dyDescent="0.25">
      <c r="A24" s="6" t="s">
        <v>23</v>
      </c>
      <c r="B24" s="83" t="s">
        <v>24</v>
      </c>
      <c r="C24" s="19">
        <v>125</v>
      </c>
      <c r="D24" s="19">
        <v>125</v>
      </c>
      <c r="E24" s="19">
        <v>125</v>
      </c>
    </row>
    <row r="25" spans="1:5" x14ac:dyDescent="0.25">
      <c r="A25" s="6" t="s">
        <v>93</v>
      </c>
      <c r="B25" s="82" t="s">
        <v>94</v>
      </c>
      <c r="C25" s="19">
        <v>300</v>
      </c>
      <c r="D25" s="19">
        <v>304</v>
      </c>
      <c r="E25" s="19">
        <v>312</v>
      </c>
    </row>
    <row r="26" spans="1:5" ht="16.5" customHeight="1" x14ac:dyDescent="0.25">
      <c r="A26" s="3" t="s">
        <v>25</v>
      </c>
      <c r="B26" s="3" t="s">
        <v>26</v>
      </c>
      <c r="C26" s="17">
        <f>SUM(C27+C29)</f>
        <v>7299.5300000000007</v>
      </c>
      <c r="D26" s="17">
        <f>SUM(D27+D29)</f>
        <v>7493.83</v>
      </c>
      <c r="E26" s="17">
        <f>SUM(E27+E29)</f>
        <v>7207.23</v>
      </c>
    </row>
    <row r="27" spans="1:5" ht="14.25" customHeight="1" x14ac:dyDescent="0.25">
      <c r="A27" s="5" t="s">
        <v>27</v>
      </c>
      <c r="B27" s="5" t="s">
        <v>28</v>
      </c>
      <c r="C27" s="18">
        <f>SUM(C28)</f>
        <v>1736</v>
      </c>
      <c r="D27" s="18">
        <f t="shared" ref="D27:E27" si="5">SUM(D28)</f>
        <v>1800</v>
      </c>
      <c r="E27" s="18">
        <f t="shared" si="5"/>
        <v>1800</v>
      </c>
    </row>
    <row r="28" spans="1:5" ht="27" customHeight="1" x14ac:dyDescent="0.25">
      <c r="A28" s="6" t="s">
        <v>29</v>
      </c>
      <c r="B28" s="7" t="s">
        <v>30</v>
      </c>
      <c r="C28" s="19">
        <v>1736</v>
      </c>
      <c r="D28" s="19">
        <v>1800</v>
      </c>
      <c r="E28" s="19">
        <v>1800</v>
      </c>
    </row>
    <row r="29" spans="1:5" ht="17.25" customHeight="1" x14ac:dyDescent="0.25">
      <c r="A29" s="5" t="s">
        <v>31</v>
      </c>
      <c r="B29" s="2" t="s">
        <v>32</v>
      </c>
      <c r="C29" s="18">
        <f t="shared" ref="C29:E29" si="6">SUM(C30:C31)</f>
        <v>5563.5300000000007</v>
      </c>
      <c r="D29" s="18">
        <f t="shared" si="6"/>
        <v>5693.83</v>
      </c>
      <c r="E29" s="18">
        <f t="shared" si="6"/>
        <v>5407.23</v>
      </c>
    </row>
    <row r="30" spans="1:5" ht="24.75" customHeight="1" x14ac:dyDescent="0.25">
      <c r="A30" s="6" t="s">
        <v>67</v>
      </c>
      <c r="B30" s="13" t="s">
        <v>66</v>
      </c>
      <c r="C30" s="19">
        <v>2333.5300000000002</v>
      </c>
      <c r="D30" s="19">
        <v>2463.83</v>
      </c>
      <c r="E30" s="19">
        <v>2277.23</v>
      </c>
    </row>
    <row r="31" spans="1:5" ht="28.5" customHeight="1" x14ac:dyDescent="0.25">
      <c r="A31" s="6" t="s">
        <v>65</v>
      </c>
      <c r="B31" s="13" t="s">
        <v>68</v>
      </c>
      <c r="C31" s="19">
        <v>3230</v>
      </c>
      <c r="D31" s="19">
        <v>3230</v>
      </c>
      <c r="E31" s="19">
        <v>3130</v>
      </c>
    </row>
    <row r="32" spans="1:5" ht="17.25" hidden="1" customHeight="1" x14ac:dyDescent="0.25">
      <c r="A32" s="3" t="s">
        <v>33</v>
      </c>
      <c r="B32" s="4" t="s">
        <v>34</v>
      </c>
      <c r="C32" s="17">
        <f t="shared" ref="C32:E33" si="7">SUM(C33)</f>
        <v>0</v>
      </c>
      <c r="D32" s="17">
        <f t="shared" si="7"/>
        <v>0</v>
      </c>
      <c r="E32" s="17">
        <f t="shared" si="7"/>
        <v>0</v>
      </c>
    </row>
    <row r="33" spans="1:5" ht="28.5" hidden="1" customHeight="1" x14ac:dyDescent="0.25">
      <c r="A33" s="5" t="s">
        <v>35</v>
      </c>
      <c r="B33" s="2" t="s">
        <v>36</v>
      </c>
      <c r="C33" s="18">
        <f t="shared" si="7"/>
        <v>0</v>
      </c>
      <c r="D33" s="18">
        <f t="shared" si="7"/>
        <v>0</v>
      </c>
      <c r="E33" s="18">
        <f t="shared" si="7"/>
        <v>0</v>
      </c>
    </row>
    <row r="34" spans="1:5" ht="30.75" hidden="1" customHeight="1" x14ac:dyDescent="0.25">
      <c r="A34" s="6" t="s">
        <v>37</v>
      </c>
      <c r="B34" s="13" t="s">
        <v>38</v>
      </c>
      <c r="C34" s="19">
        <v>0</v>
      </c>
      <c r="D34" s="19">
        <v>0</v>
      </c>
      <c r="E34" s="19">
        <v>0</v>
      </c>
    </row>
    <row r="35" spans="1:5" ht="25.5" customHeight="1" x14ac:dyDescent="0.25">
      <c r="A35" s="3" t="s">
        <v>39</v>
      </c>
      <c r="B35" s="4" t="s">
        <v>40</v>
      </c>
      <c r="C35" s="17">
        <f>SUM(C36+C37)</f>
        <v>244.41</v>
      </c>
      <c r="D35" s="17">
        <f t="shared" ref="D35:E35" si="8">SUM(D36+D37)</f>
        <v>244.41</v>
      </c>
      <c r="E35" s="17">
        <f t="shared" si="8"/>
        <v>244.41</v>
      </c>
    </row>
    <row r="36" spans="1:5" ht="36.75" customHeight="1" x14ac:dyDescent="0.25">
      <c r="A36" s="6" t="s">
        <v>41</v>
      </c>
      <c r="B36" s="13" t="s">
        <v>42</v>
      </c>
      <c r="C36" s="19"/>
      <c r="D36" s="19"/>
      <c r="E36" s="19"/>
    </row>
    <row r="37" spans="1:5" ht="30" customHeight="1" x14ac:dyDescent="0.25">
      <c r="A37" s="6" t="s">
        <v>43</v>
      </c>
      <c r="B37" s="13" t="s">
        <v>89</v>
      </c>
      <c r="C37" s="19">
        <v>244.41</v>
      </c>
      <c r="D37" s="19">
        <v>244.41</v>
      </c>
      <c r="E37" s="19">
        <v>244.41</v>
      </c>
    </row>
    <row r="38" spans="1:5" ht="22.5" customHeight="1" x14ac:dyDescent="0.25">
      <c r="A38" s="85" t="s">
        <v>365</v>
      </c>
      <c r="B38" s="86" t="s">
        <v>366</v>
      </c>
      <c r="C38" s="87">
        <f>SUM(C39)</f>
        <v>0</v>
      </c>
      <c r="D38" s="87">
        <f t="shared" ref="D38:E38" si="9">SUM(D39)</f>
        <v>0</v>
      </c>
      <c r="E38" s="87">
        <f t="shared" si="9"/>
        <v>0</v>
      </c>
    </row>
    <row r="39" spans="1:5" ht="30" customHeight="1" x14ac:dyDescent="0.25">
      <c r="A39" s="83" t="s">
        <v>69</v>
      </c>
      <c r="B39" s="88" t="s">
        <v>364</v>
      </c>
      <c r="C39" s="89"/>
      <c r="D39" s="89"/>
      <c r="E39" s="89"/>
    </row>
    <row r="40" spans="1:5" x14ac:dyDescent="0.25">
      <c r="A40" s="3" t="s">
        <v>44</v>
      </c>
      <c r="B40" s="4" t="s">
        <v>45</v>
      </c>
      <c r="C40" s="17">
        <f>SUM(C41:C42)</f>
        <v>10</v>
      </c>
      <c r="D40" s="17">
        <f t="shared" ref="D40:E40" si="10">SUM(D41:D42)</f>
        <v>10</v>
      </c>
      <c r="E40" s="17">
        <f t="shared" si="10"/>
        <v>10</v>
      </c>
    </row>
    <row r="41" spans="1:5" ht="24.75" x14ac:dyDescent="0.25">
      <c r="A41" s="126" t="s">
        <v>407</v>
      </c>
      <c r="B41" s="136" t="s">
        <v>416</v>
      </c>
      <c r="C41" s="137">
        <v>10</v>
      </c>
      <c r="D41" s="137">
        <v>10</v>
      </c>
      <c r="E41" s="137">
        <v>10</v>
      </c>
    </row>
    <row r="42" spans="1:5" ht="36.75" hidden="1" x14ac:dyDescent="0.25">
      <c r="A42" s="6" t="s">
        <v>372</v>
      </c>
      <c r="B42" s="13" t="s">
        <v>373</v>
      </c>
      <c r="C42" s="19"/>
      <c r="D42" s="19"/>
      <c r="E42" s="19"/>
    </row>
    <row r="43" spans="1:5" x14ac:dyDescent="0.25">
      <c r="A43" s="3" t="s">
        <v>79</v>
      </c>
      <c r="B43" s="4" t="s">
        <v>80</v>
      </c>
      <c r="C43" s="17">
        <f>SUM(C44)</f>
        <v>346.67</v>
      </c>
      <c r="D43" s="17">
        <f t="shared" ref="D43:E43" si="11">SUM(D44)</f>
        <v>346.67</v>
      </c>
      <c r="E43" s="17">
        <f t="shared" si="11"/>
        <v>346.67</v>
      </c>
    </row>
    <row r="44" spans="1:5" x14ac:dyDescent="0.25">
      <c r="A44" s="6" t="s">
        <v>55</v>
      </c>
      <c r="B44" s="13" t="s">
        <v>70</v>
      </c>
      <c r="C44" s="19">
        <v>346.67</v>
      </c>
      <c r="D44" s="19">
        <v>346.67</v>
      </c>
      <c r="E44" s="19">
        <v>346.67</v>
      </c>
    </row>
    <row r="45" spans="1:5" ht="16.5" customHeight="1" x14ac:dyDescent="0.25">
      <c r="A45" s="3" t="s">
        <v>46</v>
      </c>
      <c r="B45" s="4" t="s">
        <v>47</v>
      </c>
      <c r="C45" s="17">
        <f>SUM(C46+C56)</f>
        <v>3580.3</v>
      </c>
      <c r="D45" s="17">
        <f>SUM(D46+D56)</f>
        <v>3453.5</v>
      </c>
      <c r="E45" s="17">
        <f>SUM(E46+E56)</f>
        <v>3421.9</v>
      </c>
    </row>
    <row r="46" spans="1:5" ht="16.5" customHeight="1" x14ac:dyDescent="0.25">
      <c r="A46" s="5" t="s">
        <v>48</v>
      </c>
      <c r="B46" s="2" t="s">
        <v>49</v>
      </c>
      <c r="C46" s="18">
        <f>SUM(C47:C55)</f>
        <v>3580.3</v>
      </c>
      <c r="D46" s="18">
        <f>SUM(D47:D55)</f>
        <v>3453.5</v>
      </c>
      <c r="E46" s="18">
        <f>SUM(E47:E55)</f>
        <v>3421.9</v>
      </c>
    </row>
    <row r="47" spans="1:5" ht="16.5" customHeight="1" x14ac:dyDescent="0.25">
      <c r="A47" s="6" t="s">
        <v>81</v>
      </c>
      <c r="B47" s="13" t="s">
        <v>71</v>
      </c>
      <c r="C47" s="19">
        <v>3182.5</v>
      </c>
      <c r="D47" s="19">
        <v>3048.5</v>
      </c>
      <c r="E47" s="19">
        <v>3008.5</v>
      </c>
    </row>
    <row r="48" spans="1:5" x14ac:dyDescent="0.25">
      <c r="A48" s="6" t="s">
        <v>84</v>
      </c>
      <c r="B48" s="13" t="s">
        <v>72</v>
      </c>
      <c r="C48" s="19"/>
      <c r="D48" s="19"/>
      <c r="E48" s="19"/>
    </row>
    <row r="49" spans="1:5" ht="26.25" customHeight="1" x14ac:dyDescent="0.25">
      <c r="A49" s="6" t="s">
        <v>82</v>
      </c>
      <c r="B49" s="12" t="s">
        <v>74</v>
      </c>
      <c r="C49" s="19">
        <v>33</v>
      </c>
      <c r="D49" s="19">
        <v>33</v>
      </c>
      <c r="E49" s="19">
        <v>33</v>
      </c>
    </row>
    <row r="50" spans="1:5" ht="27" customHeight="1" x14ac:dyDescent="0.25">
      <c r="A50" s="6" t="s">
        <v>83</v>
      </c>
      <c r="B50" s="12" t="s">
        <v>73</v>
      </c>
      <c r="C50" s="19">
        <v>246.3</v>
      </c>
      <c r="D50" s="19">
        <v>253.5</v>
      </c>
      <c r="E50" s="19">
        <v>261.89999999999998</v>
      </c>
    </row>
    <row r="51" spans="1:5" ht="17.25" customHeight="1" x14ac:dyDescent="0.25">
      <c r="A51" s="105" t="s">
        <v>395</v>
      </c>
      <c r="B51" s="106" t="s">
        <v>396</v>
      </c>
      <c r="C51" s="107"/>
      <c r="D51" s="107"/>
      <c r="E51" s="107"/>
    </row>
    <row r="52" spans="1:5" ht="24.75" customHeight="1" x14ac:dyDescent="0.25">
      <c r="A52" s="6" t="s">
        <v>85</v>
      </c>
      <c r="B52" s="12" t="s">
        <v>75</v>
      </c>
      <c r="C52" s="19">
        <v>118.5</v>
      </c>
      <c r="D52" s="19">
        <v>118.5</v>
      </c>
      <c r="E52" s="19">
        <v>118.5</v>
      </c>
    </row>
    <row r="53" spans="1:5" ht="18" customHeight="1" x14ac:dyDescent="0.25">
      <c r="A53" s="6" t="s">
        <v>86</v>
      </c>
      <c r="B53" s="13" t="s">
        <v>50</v>
      </c>
      <c r="C53" s="19"/>
      <c r="D53" s="19"/>
      <c r="E53" s="19"/>
    </row>
    <row r="54" spans="1:5" ht="14.25" customHeight="1" x14ac:dyDescent="0.25">
      <c r="A54" s="6" t="s">
        <v>87</v>
      </c>
      <c r="B54" s="13" t="s">
        <v>76</v>
      </c>
      <c r="C54" s="19"/>
      <c r="D54" s="19"/>
      <c r="E54" s="19"/>
    </row>
    <row r="55" spans="1:5" ht="29.25" customHeight="1" x14ac:dyDescent="0.25">
      <c r="A55" s="6" t="s">
        <v>51</v>
      </c>
      <c r="B55" s="13" t="s">
        <v>52</v>
      </c>
      <c r="C55" s="19"/>
      <c r="D55" s="19"/>
      <c r="E55" s="19"/>
    </row>
    <row r="56" spans="1:5" ht="17.25" customHeight="1" x14ac:dyDescent="0.25">
      <c r="A56" s="5" t="s">
        <v>60</v>
      </c>
      <c r="B56" s="2" t="s">
        <v>90</v>
      </c>
      <c r="C56" s="18">
        <f>SUM(C57)</f>
        <v>0</v>
      </c>
      <c r="D56" s="18">
        <f t="shared" ref="D56:E56" si="12">SUM(D57)</f>
        <v>0</v>
      </c>
      <c r="E56" s="18">
        <f t="shared" si="12"/>
        <v>0</v>
      </c>
    </row>
    <row r="57" spans="1:5" ht="17.25" customHeight="1" x14ac:dyDescent="0.25">
      <c r="A57" s="6" t="s">
        <v>88</v>
      </c>
      <c r="B57" s="12" t="s">
        <v>77</v>
      </c>
      <c r="C57" s="19"/>
      <c r="D57" s="19"/>
      <c r="E57" s="19"/>
    </row>
    <row r="58" spans="1:5" ht="17.25" customHeight="1" x14ac:dyDescent="0.25">
      <c r="A58" s="6"/>
      <c r="B58" s="20" t="s">
        <v>53</v>
      </c>
      <c r="C58" s="16">
        <f>SUM(C10+C45)</f>
        <v>17884.330000000002</v>
      </c>
      <c r="D58" s="16">
        <f>SUM(D10+D45)</f>
        <v>18174.989999999998</v>
      </c>
      <c r="E58" s="16">
        <f>SUM(E10+E45)</f>
        <v>18093.21</v>
      </c>
    </row>
    <row r="59" spans="1:5" ht="24.75" customHeight="1" x14ac:dyDescent="0.3">
      <c r="A59" s="190" t="s">
        <v>78</v>
      </c>
      <c r="B59" s="190"/>
      <c r="C59" s="190"/>
      <c r="D59" s="190"/>
      <c r="E59" s="190"/>
    </row>
    <row r="60" spans="1:5" x14ac:dyDescent="0.25">
      <c r="A60" s="8"/>
      <c r="B60" s="9"/>
      <c r="C60" s="10"/>
    </row>
    <row r="61" spans="1:5" x14ac:dyDescent="0.25">
      <c r="A61" s="8"/>
      <c r="B61" s="9"/>
      <c r="C61" s="10"/>
    </row>
    <row r="62" spans="1:5" x14ac:dyDescent="0.25">
      <c r="A62" s="8"/>
      <c r="B62" s="9"/>
      <c r="C62" s="10"/>
    </row>
    <row r="63" spans="1:5" x14ac:dyDescent="0.25">
      <c r="A63" s="8"/>
      <c r="B63" s="9"/>
      <c r="C63" s="10"/>
    </row>
    <row r="64" spans="1:5" x14ac:dyDescent="0.25">
      <c r="A64" s="8"/>
      <c r="B64" s="9"/>
      <c r="C64" s="10"/>
    </row>
    <row r="65" spans="1:3" x14ac:dyDescent="0.25">
      <c r="A65" s="8"/>
      <c r="B65" s="9"/>
      <c r="C65" s="10"/>
    </row>
    <row r="66" spans="1:3" x14ac:dyDescent="0.25">
      <c r="A66" s="8"/>
      <c r="B66" s="9"/>
      <c r="C66" s="10"/>
    </row>
    <row r="67" spans="1:3" x14ac:dyDescent="0.25">
      <c r="A67" s="8"/>
      <c r="B67" s="10"/>
      <c r="C67" s="10"/>
    </row>
    <row r="68" spans="1:3" x14ac:dyDescent="0.25">
      <c r="A68" s="11"/>
    </row>
  </sheetData>
  <mergeCells count="8">
    <mergeCell ref="A7:E7"/>
    <mergeCell ref="A59:E59"/>
    <mergeCell ref="A1:E1"/>
    <mergeCell ref="A2:E2"/>
    <mergeCell ref="A3:E3"/>
    <mergeCell ref="A4:E4"/>
    <mergeCell ref="A5:E5"/>
    <mergeCell ref="A6:E6"/>
  </mergeCells>
  <pageMargins left="0.31496062992125984" right="0.11811023622047245" top="0.15748031496062992" bottom="0.19685039370078741" header="0.51181102362204722" footer="0.51181102362204722"/>
  <pageSetup paperSize="9" scale="78" firstPageNumber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opLeftCell="A11" workbookViewId="0">
      <selection activeCell="H37" sqref="H37"/>
    </sheetView>
  </sheetViews>
  <sheetFormatPr defaultRowHeight="12.75" x14ac:dyDescent="0.2"/>
  <cols>
    <col min="1" max="1" width="67" customWidth="1"/>
    <col min="3" max="4" width="10.85546875" customWidth="1"/>
    <col min="5" max="5" width="11.42578125" customWidth="1"/>
  </cols>
  <sheetData>
    <row r="1" spans="1:5" x14ac:dyDescent="0.2">
      <c r="A1" s="22"/>
      <c r="B1" s="22"/>
      <c r="C1" s="194" t="s">
        <v>419</v>
      </c>
      <c r="D1" s="194"/>
      <c r="E1" s="194"/>
    </row>
    <row r="2" spans="1:5" x14ac:dyDescent="0.2">
      <c r="A2" s="194" t="s">
        <v>96</v>
      </c>
      <c r="B2" s="194"/>
      <c r="C2" s="194"/>
      <c r="D2" s="194"/>
      <c r="E2" s="194"/>
    </row>
    <row r="3" spans="1:5" x14ac:dyDescent="0.2">
      <c r="A3" s="194" t="s">
        <v>97</v>
      </c>
      <c r="B3" s="194"/>
      <c r="C3" s="194"/>
      <c r="D3" s="194"/>
      <c r="E3" s="194"/>
    </row>
    <row r="4" spans="1:5" x14ac:dyDescent="0.2">
      <c r="A4" s="194" t="s">
        <v>98</v>
      </c>
      <c r="B4" s="194"/>
      <c r="C4" s="194"/>
      <c r="D4" s="194"/>
      <c r="E4" s="194"/>
    </row>
    <row r="5" spans="1:5" x14ac:dyDescent="0.2">
      <c r="A5" s="194" t="s">
        <v>406</v>
      </c>
      <c r="B5" s="194"/>
      <c r="C5" s="194"/>
      <c r="D5" s="194"/>
      <c r="E5" s="194"/>
    </row>
    <row r="6" spans="1:5" hidden="1" x14ac:dyDescent="0.2">
      <c r="A6" s="22"/>
      <c r="B6" s="22"/>
      <c r="C6" s="194" t="s">
        <v>419</v>
      </c>
      <c r="D6" s="194"/>
      <c r="E6" s="194"/>
    </row>
    <row r="7" spans="1:5" hidden="1" x14ac:dyDescent="0.2">
      <c r="A7" s="194" t="s">
        <v>96</v>
      </c>
      <c r="B7" s="194"/>
      <c r="C7" s="194"/>
      <c r="D7" s="194"/>
      <c r="E7" s="194"/>
    </row>
    <row r="8" spans="1:5" hidden="1" x14ac:dyDescent="0.2">
      <c r="A8" s="194" t="s">
        <v>97</v>
      </c>
      <c r="B8" s="194"/>
      <c r="C8" s="194"/>
      <c r="D8" s="194"/>
      <c r="E8" s="194"/>
    </row>
    <row r="9" spans="1:5" hidden="1" x14ac:dyDescent="0.2">
      <c r="A9" s="194" t="s">
        <v>98</v>
      </c>
      <c r="B9" s="194"/>
      <c r="C9" s="194"/>
      <c r="D9" s="194"/>
      <c r="E9" s="194"/>
    </row>
    <row r="10" spans="1:5" hidden="1" x14ac:dyDescent="0.2">
      <c r="A10" s="194" t="s">
        <v>401</v>
      </c>
      <c r="B10" s="194"/>
      <c r="C10" s="194"/>
      <c r="D10" s="194"/>
      <c r="E10" s="194"/>
    </row>
    <row r="11" spans="1:5" ht="15.75" x14ac:dyDescent="0.25">
      <c r="A11" s="23"/>
      <c r="B11" s="23"/>
      <c r="C11" s="23"/>
    </row>
    <row r="12" spans="1:5" ht="47.25" customHeight="1" x14ac:dyDescent="0.2">
      <c r="A12" s="195" t="s">
        <v>422</v>
      </c>
      <c r="B12" s="195"/>
      <c r="C12" s="195"/>
      <c r="D12" s="195"/>
      <c r="E12" s="195"/>
    </row>
    <row r="13" spans="1:5" ht="15.75" x14ac:dyDescent="0.25">
      <c r="A13" s="23"/>
      <c r="B13" s="23"/>
      <c r="C13" s="23" t="s">
        <v>99</v>
      </c>
    </row>
    <row r="14" spans="1:5" ht="24" x14ac:dyDescent="0.2">
      <c r="A14" s="24" t="s">
        <v>100</v>
      </c>
      <c r="B14" s="24" t="s">
        <v>101</v>
      </c>
      <c r="C14" s="24" t="s">
        <v>311</v>
      </c>
      <c r="D14" s="24" t="s">
        <v>377</v>
      </c>
      <c r="E14" s="24" t="s">
        <v>410</v>
      </c>
    </row>
    <row r="15" spans="1:5" x14ac:dyDescent="0.2">
      <c r="A15" s="25" t="s">
        <v>103</v>
      </c>
      <c r="B15" s="26" t="s">
        <v>104</v>
      </c>
      <c r="C15" s="27">
        <f>SUM(C16:C21)</f>
        <v>9531.5299999999988</v>
      </c>
      <c r="D15" s="27">
        <f>SUM(D16:D21)</f>
        <v>9513.2000000000007</v>
      </c>
      <c r="E15" s="27">
        <f>SUM(E16:E21)</f>
        <v>9997.8000000000011</v>
      </c>
    </row>
    <row r="16" spans="1:5" ht="24" x14ac:dyDescent="0.2">
      <c r="A16" s="28" t="s">
        <v>105</v>
      </c>
      <c r="B16" s="29" t="s">
        <v>106</v>
      </c>
      <c r="C16" s="30">
        <v>1130.8399999999999</v>
      </c>
      <c r="D16" s="30">
        <v>1166</v>
      </c>
      <c r="E16" s="30">
        <v>1212</v>
      </c>
    </row>
    <row r="17" spans="1:5" ht="24" x14ac:dyDescent="0.2">
      <c r="A17" s="28" t="s">
        <v>107</v>
      </c>
      <c r="B17" s="31" t="s">
        <v>108</v>
      </c>
      <c r="C17" s="32">
        <v>7483.7</v>
      </c>
      <c r="D17" s="32">
        <v>7428</v>
      </c>
      <c r="E17" s="32">
        <v>7804.29</v>
      </c>
    </row>
    <row r="18" spans="1:5" ht="24" x14ac:dyDescent="0.2">
      <c r="A18" s="28" t="s">
        <v>109</v>
      </c>
      <c r="B18" s="31" t="s">
        <v>110</v>
      </c>
      <c r="C18" s="32">
        <v>55.24</v>
      </c>
      <c r="D18" s="32">
        <v>57.45</v>
      </c>
      <c r="E18" s="32">
        <v>59.75</v>
      </c>
    </row>
    <row r="19" spans="1:5" hidden="1" x14ac:dyDescent="0.2">
      <c r="A19" s="28" t="s">
        <v>111</v>
      </c>
      <c r="B19" s="31" t="s">
        <v>112</v>
      </c>
      <c r="C19" s="32"/>
      <c r="D19" s="32"/>
      <c r="E19" s="32"/>
    </row>
    <row r="20" spans="1:5" x14ac:dyDescent="0.2">
      <c r="A20" s="28" t="s">
        <v>113</v>
      </c>
      <c r="B20" s="31" t="s">
        <v>114</v>
      </c>
      <c r="C20" s="32">
        <v>10</v>
      </c>
      <c r="D20" s="32">
        <v>10</v>
      </c>
      <c r="E20" s="32">
        <v>98.01</v>
      </c>
    </row>
    <row r="21" spans="1:5" x14ac:dyDescent="0.2">
      <c r="A21" s="28" t="s">
        <v>115</v>
      </c>
      <c r="B21" s="31" t="s">
        <v>116</v>
      </c>
      <c r="C21" s="32">
        <v>851.75</v>
      </c>
      <c r="D21" s="32">
        <v>851.75</v>
      </c>
      <c r="E21" s="32">
        <v>823.75</v>
      </c>
    </row>
    <row r="22" spans="1:5" x14ac:dyDescent="0.2">
      <c r="A22" s="25" t="s">
        <v>117</v>
      </c>
      <c r="B22" s="26" t="s">
        <v>118</v>
      </c>
      <c r="C22" s="27">
        <f>SUM(C23)</f>
        <v>246.3</v>
      </c>
      <c r="D22" s="27">
        <f>SUM(D23)</f>
        <v>253.5</v>
      </c>
      <c r="E22" s="27">
        <f>SUM(E23)</f>
        <v>261.89999999999998</v>
      </c>
    </row>
    <row r="23" spans="1:5" x14ac:dyDescent="0.2">
      <c r="A23" s="28" t="s">
        <v>119</v>
      </c>
      <c r="B23" s="31" t="s">
        <v>120</v>
      </c>
      <c r="C23" s="32">
        <v>246.3</v>
      </c>
      <c r="D23" s="32">
        <v>253.5</v>
      </c>
      <c r="E23" s="32">
        <v>261.89999999999998</v>
      </c>
    </row>
    <row r="24" spans="1:5" x14ac:dyDescent="0.2">
      <c r="A24" s="25" t="s">
        <v>121</v>
      </c>
      <c r="B24" s="26" t="s">
        <v>122</v>
      </c>
      <c r="C24" s="27">
        <f>SUM(C25+C26+C27)</f>
        <v>38</v>
      </c>
      <c r="D24" s="27">
        <f t="shared" ref="D24:E24" si="0">SUM(D25+D26+D27)</f>
        <v>38</v>
      </c>
      <c r="E24" s="27">
        <f t="shared" si="0"/>
        <v>38</v>
      </c>
    </row>
    <row r="25" spans="1:5" x14ac:dyDescent="0.2">
      <c r="A25" s="96" t="s">
        <v>380</v>
      </c>
      <c r="B25" s="31" t="s">
        <v>123</v>
      </c>
      <c r="C25" s="32"/>
      <c r="D25" s="32"/>
      <c r="E25" s="32"/>
    </row>
    <row r="26" spans="1:5" ht="24" x14ac:dyDescent="0.2">
      <c r="A26" s="102" t="s">
        <v>392</v>
      </c>
      <c r="B26" s="103" t="s">
        <v>393</v>
      </c>
      <c r="C26" s="104">
        <v>30</v>
      </c>
      <c r="D26" s="104">
        <v>30</v>
      </c>
      <c r="E26" s="104">
        <v>30</v>
      </c>
    </row>
    <row r="27" spans="1:5" ht="24" x14ac:dyDescent="0.2">
      <c r="A27" s="28" t="s">
        <v>124</v>
      </c>
      <c r="B27" s="31" t="s">
        <v>125</v>
      </c>
      <c r="C27" s="32">
        <v>8</v>
      </c>
      <c r="D27" s="32">
        <v>8</v>
      </c>
      <c r="E27" s="32">
        <v>8</v>
      </c>
    </row>
    <row r="28" spans="1:5" x14ac:dyDescent="0.2">
      <c r="A28" s="25" t="s">
        <v>126</v>
      </c>
      <c r="B28" s="26" t="s">
        <v>127</v>
      </c>
      <c r="C28" s="27">
        <f>SUM(C29+C30)</f>
        <v>3094.42</v>
      </c>
      <c r="D28" s="27">
        <f>SUM(D29+D30)</f>
        <v>3657.58</v>
      </c>
      <c r="E28" s="27">
        <f>SUM(E29+E30)</f>
        <v>2763</v>
      </c>
    </row>
    <row r="29" spans="1:5" x14ac:dyDescent="0.2">
      <c r="A29" s="28" t="s">
        <v>128</v>
      </c>
      <c r="B29" s="31" t="s">
        <v>129</v>
      </c>
      <c r="C29" s="30">
        <v>2321.42</v>
      </c>
      <c r="D29" s="30">
        <v>2394.58</v>
      </c>
      <c r="E29" s="30">
        <v>2470</v>
      </c>
    </row>
    <row r="30" spans="1:5" x14ac:dyDescent="0.2">
      <c r="A30" s="28" t="s">
        <v>130</v>
      </c>
      <c r="B30" s="31" t="s">
        <v>131</v>
      </c>
      <c r="C30" s="32">
        <v>773</v>
      </c>
      <c r="D30" s="32">
        <v>1263</v>
      </c>
      <c r="E30" s="32">
        <v>293</v>
      </c>
    </row>
    <row r="31" spans="1:5" x14ac:dyDescent="0.2">
      <c r="A31" s="25" t="s">
        <v>132</v>
      </c>
      <c r="B31" s="26" t="s">
        <v>133</v>
      </c>
      <c r="C31" s="27">
        <f>SUM(C34+C33+C32)</f>
        <v>3984.17</v>
      </c>
      <c r="D31" s="27">
        <f>SUM(D34+D33+D32)</f>
        <v>3497</v>
      </c>
      <c r="E31" s="27">
        <f>SUM(E34+E33+E32)</f>
        <v>3452</v>
      </c>
    </row>
    <row r="32" spans="1:5" x14ac:dyDescent="0.2">
      <c r="A32" s="28" t="s">
        <v>134</v>
      </c>
      <c r="B32" s="31" t="s">
        <v>135</v>
      </c>
      <c r="C32" s="32">
        <v>428.5</v>
      </c>
      <c r="D32" s="32"/>
      <c r="E32" s="32"/>
    </row>
    <row r="33" spans="1:5" x14ac:dyDescent="0.2">
      <c r="A33" s="28" t="s">
        <v>136</v>
      </c>
      <c r="B33" s="31" t="s">
        <v>137</v>
      </c>
      <c r="C33" s="32">
        <v>1877.17</v>
      </c>
      <c r="D33" s="32">
        <v>1350</v>
      </c>
      <c r="E33" s="32">
        <v>1250</v>
      </c>
    </row>
    <row r="34" spans="1:5" x14ac:dyDescent="0.2">
      <c r="A34" s="28" t="s">
        <v>138</v>
      </c>
      <c r="B34" s="31" t="s">
        <v>139</v>
      </c>
      <c r="C34" s="32">
        <v>1678.5</v>
      </c>
      <c r="D34" s="32">
        <v>2147</v>
      </c>
      <c r="E34" s="32">
        <v>2202</v>
      </c>
    </row>
    <row r="35" spans="1:5" x14ac:dyDescent="0.2">
      <c r="A35" s="25" t="s">
        <v>140</v>
      </c>
      <c r="B35" s="26" t="s">
        <v>141</v>
      </c>
      <c r="C35" s="27">
        <f>SUM(C36)</f>
        <v>15</v>
      </c>
      <c r="D35" s="27">
        <f>SUM(D36)</f>
        <v>15</v>
      </c>
      <c r="E35" s="27">
        <f>SUM(E36)</f>
        <v>15</v>
      </c>
    </row>
    <row r="36" spans="1:5" x14ac:dyDescent="0.2">
      <c r="A36" s="28" t="s">
        <v>142</v>
      </c>
      <c r="B36" s="31" t="s">
        <v>143</v>
      </c>
      <c r="C36" s="32">
        <v>15</v>
      </c>
      <c r="D36" s="32">
        <v>15</v>
      </c>
      <c r="E36" s="32">
        <v>15</v>
      </c>
    </row>
    <row r="37" spans="1:5" x14ac:dyDescent="0.2">
      <c r="A37" s="25" t="s">
        <v>144</v>
      </c>
      <c r="B37" s="26" t="s">
        <v>145</v>
      </c>
      <c r="C37" s="27">
        <f>SUM(C38)</f>
        <v>539</v>
      </c>
      <c r="D37" s="27">
        <f>SUM(D38)</f>
        <v>395</v>
      </c>
      <c r="E37" s="27">
        <f>SUM(E38)</f>
        <v>395</v>
      </c>
    </row>
    <row r="38" spans="1:5" x14ac:dyDescent="0.2">
      <c r="A38" s="28" t="s">
        <v>146</v>
      </c>
      <c r="B38" s="31" t="s">
        <v>147</v>
      </c>
      <c r="C38" s="32">
        <v>539</v>
      </c>
      <c r="D38" s="32">
        <v>395</v>
      </c>
      <c r="E38" s="32">
        <v>395</v>
      </c>
    </row>
    <row r="39" spans="1:5" x14ac:dyDescent="0.2">
      <c r="A39" s="25" t="s">
        <v>148</v>
      </c>
      <c r="B39" s="26" t="s">
        <v>149</v>
      </c>
      <c r="C39" s="27">
        <f>SUM(C40:C42)</f>
        <v>225</v>
      </c>
      <c r="D39" s="27">
        <f t="shared" ref="D39:E39" si="1">SUM(D40:D42)</f>
        <v>225</v>
      </c>
      <c r="E39" s="27">
        <f t="shared" si="1"/>
        <v>225</v>
      </c>
    </row>
    <row r="40" spans="1:5" x14ac:dyDescent="0.2">
      <c r="A40" s="28" t="s">
        <v>150</v>
      </c>
      <c r="B40" s="31" t="s">
        <v>151</v>
      </c>
      <c r="C40" s="32">
        <v>125</v>
      </c>
      <c r="D40" s="32">
        <v>125</v>
      </c>
      <c r="E40" s="32">
        <v>125</v>
      </c>
    </row>
    <row r="41" spans="1:5" x14ac:dyDescent="0.2">
      <c r="A41" s="28" t="s">
        <v>152</v>
      </c>
      <c r="B41" s="31" t="s">
        <v>153</v>
      </c>
      <c r="C41" s="32">
        <v>100</v>
      </c>
      <c r="D41" s="32">
        <v>100</v>
      </c>
      <c r="E41" s="32">
        <v>100</v>
      </c>
    </row>
    <row r="42" spans="1:5" x14ac:dyDescent="0.2">
      <c r="A42" s="28" t="s">
        <v>361</v>
      </c>
      <c r="B42" s="31" t="s">
        <v>360</v>
      </c>
      <c r="C42" s="32"/>
      <c r="D42" s="32"/>
      <c r="E42" s="32"/>
    </row>
    <row r="43" spans="1:5" x14ac:dyDescent="0.2">
      <c r="A43" s="33" t="s">
        <v>154</v>
      </c>
      <c r="B43" s="34" t="s">
        <v>155</v>
      </c>
      <c r="C43" s="35">
        <f>SUM(C44)</f>
        <v>10</v>
      </c>
      <c r="D43" s="35">
        <f>SUM(D44)</f>
        <v>10</v>
      </c>
      <c r="E43" s="35">
        <f>SUM(E44)</f>
        <v>10</v>
      </c>
    </row>
    <row r="44" spans="1:5" x14ac:dyDescent="0.2">
      <c r="A44" s="28" t="s">
        <v>156</v>
      </c>
      <c r="B44" s="31" t="s">
        <v>157</v>
      </c>
      <c r="C44" s="32">
        <v>10</v>
      </c>
      <c r="D44" s="32">
        <v>10</v>
      </c>
      <c r="E44" s="32">
        <v>10</v>
      </c>
    </row>
    <row r="45" spans="1:5" x14ac:dyDescent="0.2">
      <c r="A45" s="25" t="s">
        <v>158</v>
      </c>
      <c r="B45" s="26" t="s">
        <v>159</v>
      </c>
      <c r="C45" s="27">
        <f>SUM(C46)</f>
        <v>0.78</v>
      </c>
      <c r="D45" s="27">
        <f>SUM(D46)</f>
        <v>0.57999999999999996</v>
      </c>
      <c r="E45" s="27">
        <f>SUM(E46)</f>
        <v>0.38</v>
      </c>
    </row>
    <row r="46" spans="1:5" x14ac:dyDescent="0.2">
      <c r="A46" s="28" t="s">
        <v>160</v>
      </c>
      <c r="B46" s="31" t="s">
        <v>161</v>
      </c>
      <c r="C46" s="32">
        <v>0.78</v>
      </c>
      <c r="D46" s="32">
        <v>0.57999999999999996</v>
      </c>
      <c r="E46" s="32">
        <v>0.38</v>
      </c>
    </row>
    <row r="47" spans="1:5" x14ac:dyDescent="0.2">
      <c r="A47" s="25"/>
      <c r="B47" s="36"/>
      <c r="C47" s="37"/>
      <c r="D47" s="37"/>
      <c r="E47" s="37"/>
    </row>
    <row r="48" spans="1:5" x14ac:dyDescent="0.2">
      <c r="A48" s="192" t="s">
        <v>162</v>
      </c>
      <c r="B48" s="192"/>
      <c r="C48" s="37">
        <f>SUM(C15+C22+C24+C28+C31+C35+C37+C39+C43+C45)</f>
        <v>17684.199999999997</v>
      </c>
      <c r="D48" s="37">
        <f>SUM(D15+D22+D24+D28+D31+D35+D37+D39+D43+D45)</f>
        <v>17604.86</v>
      </c>
      <c r="E48" s="37">
        <f>SUM(E15+E22+E24+E28+E31+E35+E37+E39+E43+E45)</f>
        <v>17158.080000000002</v>
      </c>
    </row>
    <row r="49" spans="1:5" x14ac:dyDescent="0.2">
      <c r="A49" s="22"/>
      <c r="B49" s="22"/>
      <c r="C49" s="38"/>
    </row>
    <row r="50" spans="1:5" ht="18.75" customHeight="1" x14ac:dyDescent="0.3">
      <c r="A50" s="80" t="s">
        <v>163</v>
      </c>
      <c r="B50" s="193" t="s">
        <v>164</v>
      </c>
      <c r="C50" s="193"/>
      <c r="D50" s="193"/>
      <c r="E50" s="193"/>
    </row>
    <row r="51" spans="1:5" x14ac:dyDescent="0.2">
      <c r="C51" s="144"/>
      <c r="D51" s="145"/>
      <c r="E51" s="145"/>
    </row>
    <row r="52" spans="1:5" x14ac:dyDescent="0.2">
      <c r="C52" s="146"/>
      <c r="D52" s="146"/>
      <c r="E52" s="146"/>
    </row>
    <row r="53" spans="1:5" x14ac:dyDescent="0.2">
      <c r="C53" s="144"/>
      <c r="D53" s="144"/>
      <c r="E53" s="144"/>
    </row>
    <row r="54" spans="1:5" x14ac:dyDescent="0.2">
      <c r="C54" s="146"/>
      <c r="D54" s="146"/>
      <c r="E54" s="146"/>
    </row>
    <row r="55" spans="1:5" x14ac:dyDescent="0.2">
      <c r="C55" s="143"/>
      <c r="D55" s="143"/>
      <c r="E55" s="143"/>
    </row>
  </sheetData>
  <mergeCells count="13">
    <mergeCell ref="A48:B48"/>
    <mergeCell ref="B50:E50"/>
    <mergeCell ref="C1:E1"/>
    <mergeCell ref="A2:E2"/>
    <mergeCell ref="A3:E3"/>
    <mergeCell ref="A4:E4"/>
    <mergeCell ref="A5:E5"/>
    <mergeCell ref="A12:E12"/>
    <mergeCell ref="C6:E6"/>
    <mergeCell ref="A7:E7"/>
    <mergeCell ref="A8:E8"/>
    <mergeCell ref="A9:E9"/>
    <mergeCell ref="A10:E10"/>
  </mergeCells>
  <pageMargins left="0.70866141732283472" right="0.31496062992125984" top="0.74803149606299213" bottom="0.74803149606299213" header="0.31496062992125984" footer="0.31496062992125984"/>
  <pageSetup paperSize="9" scale="8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5"/>
  <sheetViews>
    <sheetView tabSelected="1" topLeftCell="A78" workbookViewId="0">
      <selection activeCell="L115" sqref="L115"/>
    </sheetView>
  </sheetViews>
  <sheetFormatPr defaultRowHeight="12.75" x14ac:dyDescent="0.2"/>
  <cols>
    <col min="1" max="1" width="80.140625" customWidth="1"/>
    <col min="2" max="2" width="0.140625" customWidth="1"/>
    <col min="3" max="3" width="6.28515625" customWidth="1"/>
    <col min="4" max="4" width="11" customWidth="1"/>
    <col min="5" max="5" width="4.5703125" customWidth="1"/>
    <col min="6" max="6" width="10" customWidth="1"/>
    <col min="7" max="7" width="9.85546875" customWidth="1"/>
    <col min="8" max="8" width="10" customWidth="1"/>
  </cols>
  <sheetData>
    <row r="1" spans="1:8" x14ac:dyDescent="0.2">
      <c r="A1" s="22"/>
      <c r="B1" s="22"/>
      <c r="C1" s="22"/>
      <c r="D1" s="22"/>
      <c r="E1" s="194" t="s">
        <v>420</v>
      </c>
      <c r="F1" s="194"/>
      <c r="G1" s="194"/>
      <c r="H1" s="194"/>
    </row>
    <row r="2" spans="1:8" x14ac:dyDescent="0.2">
      <c r="A2" s="194" t="s">
        <v>96</v>
      </c>
      <c r="B2" s="194"/>
      <c r="C2" s="194"/>
      <c r="D2" s="194"/>
      <c r="E2" s="194"/>
      <c r="F2" s="194"/>
      <c r="G2" s="194"/>
      <c r="H2" s="194"/>
    </row>
    <row r="3" spans="1:8" x14ac:dyDescent="0.2">
      <c r="A3" s="194" t="s">
        <v>97</v>
      </c>
      <c r="B3" s="194"/>
      <c r="C3" s="194"/>
      <c r="D3" s="194"/>
      <c r="E3" s="194"/>
      <c r="F3" s="194"/>
      <c r="G3" s="194"/>
      <c r="H3" s="194"/>
    </row>
    <row r="4" spans="1:8" x14ac:dyDescent="0.2">
      <c r="A4" s="194" t="s">
        <v>98</v>
      </c>
      <c r="B4" s="194"/>
      <c r="C4" s="194"/>
      <c r="D4" s="194"/>
      <c r="E4" s="194"/>
      <c r="F4" s="194"/>
      <c r="G4" s="194"/>
      <c r="H4" s="194"/>
    </row>
    <row r="5" spans="1:8" x14ac:dyDescent="0.2">
      <c r="A5" s="194"/>
      <c r="B5" s="198"/>
      <c r="C5" s="198"/>
      <c r="D5" s="194" t="s">
        <v>409</v>
      </c>
      <c r="E5" s="194"/>
      <c r="F5" s="194"/>
      <c r="G5" s="194"/>
      <c r="H5" s="194"/>
    </row>
    <row r="6" spans="1:8" ht="7.5" customHeight="1" x14ac:dyDescent="0.25">
      <c r="A6" s="23"/>
      <c r="B6" s="23"/>
      <c r="C6" s="23"/>
      <c r="D6" s="23"/>
      <c r="E6" s="23"/>
      <c r="F6" s="23"/>
      <c r="G6" s="23"/>
      <c r="H6" s="23"/>
    </row>
    <row r="7" spans="1:8" ht="63" customHeight="1" x14ac:dyDescent="0.25">
      <c r="A7" s="197" t="s">
        <v>408</v>
      </c>
      <c r="B7" s="197"/>
      <c r="C7" s="197"/>
      <c r="D7" s="197"/>
      <c r="E7" s="197"/>
      <c r="F7" s="197"/>
      <c r="G7" s="197"/>
      <c r="H7" s="197"/>
    </row>
    <row r="8" spans="1:8" ht="15.75" x14ac:dyDescent="0.25">
      <c r="A8" s="23"/>
      <c r="B8" s="23"/>
      <c r="C8" s="23"/>
      <c r="D8" s="23"/>
      <c r="E8" s="23"/>
      <c r="F8" s="39" t="s">
        <v>99</v>
      </c>
      <c r="G8" s="23"/>
      <c r="H8" s="23"/>
    </row>
    <row r="9" spans="1:8" ht="36" x14ac:dyDescent="0.2">
      <c r="A9" s="24" t="s">
        <v>100</v>
      </c>
      <c r="B9" s="24"/>
      <c r="C9" s="24" t="s">
        <v>101</v>
      </c>
      <c r="D9" s="24" t="s">
        <v>166</v>
      </c>
      <c r="E9" s="24" t="s">
        <v>167</v>
      </c>
      <c r="F9" s="24" t="s">
        <v>311</v>
      </c>
      <c r="G9" s="24" t="s">
        <v>377</v>
      </c>
      <c r="H9" s="24" t="s">
        <v>410</v>
      </c>
    </row>
    <row r="10" spans="1:8" ht="6.75" customHeight="1" x14ac:dyDescent="0.2">
      <c r="A10" s="24"/>
      <c r="B10" s="24"/>
      <c r="C10" s="24"/>
      <c r="D10" s="24"/>
      <c r="E10" s="24"/>
      <c r="F10" s="24"/>
      <c r="G10" s="24"/>
      <c r="H10" s="24"/>
    </row>
    <row r="11" spans="1:8" ht="18" customHeight="1" x14ac:dyDescent="0.2">
      <c r="A11" s="25" t="s">
        <v>103</v>
      </c>
      <c r="B11" s="40" t="s">
        <v>168</v>
      </c>
      <c r="C11" s="26" t="s">
        <v>104</v>
      </c>
      <c r="D11" s="26"/>
      <c r="E11" s="26"/>
      <c r="F11" s="27">
        <f>SUM(F12+F16+F22+F26+F32+F36)</f>
        <v>9531.5299999999988</v>
      </c>
      <c r="G11" s="27">
        <f>SUM(G12+G16+G22+G26+G32+G36)</f>
        <v>9513.2000000000007</v>
      </c>
      <c r="H11" s="27">
        <f>SUM(H12+H16+H22+H26+H32+H36)</f>
        <v>9997.8000000000011</v>
      </c>
    </row>
    <row r="12" spans="1:8" ht="16.5" customHeight="1" x14ac:dyDescent="0.2">
      <c r="A12" s="33" t="s">
        <v>105</v>
      </c>
      <c r="B12" s="40" t="s">
        <v>168</v>
      </c>
      <c r="C12" s="41" t="s">
        <v>106</v>
      </c>
      <c r="D12" s="34"/>
      <c r="E12" s="34"/>
      <c r="F12" s="35">
        <f>SUM(F13)</f>
        <v>1130.8399999999999</v>
      </c>
      <c r="G12" s="35">
        <f t="shared" ref="G12:H14" si="0">SUM(G13)</f>
        <v>1166</v>
      </c>
      <c r="H12" s="35">
        <f t="shared" si="0"/>
        <v>1212</v>
      </c>
    </row>
    <row r="13" spans="1:8" ht="15" customHeight="1" x14ac:dyDescent="0.2">
      <c r="A13" s="28" t="s">
        <v>169</v>
      </c>
      <c r="B13" s="40" t="s">
        <v>168</v>
      </c>
      <c r="C13" s="29" t="s">
        <v>106</v>
      </c>
      <c r="D13" s="31" t="s">
        <v>170</v>
      </c>
      <c r="E13" s="31"/>
      <c r="F13" s="32">
        <f>SUM(F14)</f>
        <v>1130.8399999999999</v>
      </c>
      <c r="G13" s="32">
        <f t="shared" si="0"/>
        <v>1166</v>
      </c>
      <c r="H13" s="32">
        <f t="shared" si="0"/>
        <v>1212</v>
      </c>
    </row>
    <row r="14" spans="1:8" ht="13.5" customHeight="1" x14ac:dyDescent="0.2">
      <c r="A14" s="42" t="s">
        <v>171</v>
      </c>
      <c r="B14" s="40" t="s">
        <v>168</v>
      </c>
      <c r="C14" s="43" t="s">
        <v>106</v>
      </c>
      <c r="D14" s="43" t="s">
        <v>172</v>
      </c>
      <c r="E14" s="43"/>
      <c r="F14" s="30">
        <f>SUM(F15)</f>
        <v>1130.8399999999999</v>
      </c>
      <c r="G14" s="30">
        <f>SUM(G15)</f>
        <v>1166</v>
      </c>
      <c r="H14" s="30">
        <f t="shared" si="0"/>
        <v>1212</v>
      </c>
    </row>
    <row r="15" spans="1:8" ht="36" x14ac:dyDescent="0.2">
      <c r="A15" s="42" t="s">
        <v>173</v>
      </c>
      <c r="B15" s="40" t="s">
        <v>168</v>
      </c>
      <c r="C15" s="43" t="s">
        <v>106</v>
      </c>
      <c r="D15" s="43" t="s">
        <v>172</v>
      </c>
      <c r="E15" s="43" t="s">
        <v>174</v>
      </c>
      <c r="F15" s="130">
        <v>1130.8399999999999</v>
      </c>
      <c r="G15" s="130">
        <v>1166</v>
      </c>
      <c r="H15" s="130">
        <v>1212</v>
      </c>
    </row>
    <row r="16" spans="1:8" ht="25.5" customHeight="1" x14ac:dyDescent="0.2">
      <c r="A16" s="33" t="s">
        <v>107</v>
      </c>
      <c r="B16" s="40" t="s">
        <v>168</v>
      </c>
      <c r="C16" s="34" t="s">
        <v>108</v>
      </c>
      <c r="D16" s="34"/>
      <c r="E16" s="34"/>
      <c r="F16" s="35">
        <f t="shared" ref="F16:H17" si="1">SUM(F17)</f>
        <v>7483.7</v>
      </c>
      <c r="G16" s="35">
        <f t="shared" si="1"/>
        <v>7428</v>
      </c>
      <c r="H16" s="35">
        <f t="shared" si="1"/>
        <v>7804.29</v>
      </c>
    </row>
    <row r="17" spans="1:8" ht="15.75" customHeight="1" x14ac:dyDescent="0.2">
      <c r="A17" s="28" t="s">
        <v>175</v>
      </c>
      <c r="B17" s="40" t="s">
        <v>168</v>
      </c>
      <c r="C17" s="31" t="s">
        <v>108</v>
      </c>
      <c r="D17" s="31" t="s">
        <v>176</v>
      </c>
      <c r="E17" s="31"/>
      <c r="F17" s="32">
        <f t="shared" si="1"/>
        <v>7483.7</v>
      </c>
      <c r="G17" s="32">
        <f t="shared" si="1"/>
        <v>7428</v>
      </c>
      <c r="H17" s="32">
        <f t="shared" si="1"/>
        <v>7804.29</v>
      </c>
    </row>
    <row r="18" spans="1:8" ht="12.75" customHeight="1" x14ac:dyDescent="0.2">
      <c r="A18" s="42" t="s">
        <v>177</v>
      </c>
      <c r="B18" s="40" t="s">
        <v>168</v>
      </c>
      <c r="C18" s="43" t="s">
        <v>108</v>
      </c>
      <c r="D18" s="43" t="s">
        <v>178</v>
      </c>
      <c r="E18" s="43"/>
      <c r="F18" s="30">
        <f>SUM(F19:F21)</f>
        <v>7483.7</v>
      </c>
      <c r="G18" s="30">
        <f>SUM(G19:G21)</f>
        <v>7428</v>
      </c>
      <c r="H18" s="30">
        <f>SUM(H19:H21)</f>
        <v>7804.29</v>
      </c>
    </row>
    <row r="19" spans="1:8" ht="36" x14ac:dyDescent="0.2">
      <c r="A19" s="42" t="s">
        <v>173</v>
      </c>
      <c r="B19" s="40" t="s">
        <v>168</v>
      </c>
      <c r="C19" s="43" t="s">
        <v>108</v>
      </c>
      <c r="D19" s="43" t="s">
        <v>178</v>
      </c>
      <c r="E19" s="43" t="s">
        <v>174</v>
      </c>
      <c r="F19" s="130">
        <v>6683.7</v>
      </c>
      <c r="G19" s="130">
        <v>6628</v>
      </c>
      <c r="H19" s="130">
        <v>7004.29</v>
      </c>
    </row>
    <row r="20" spans="1:8" ht="13.5" customHeight="1" x14ac:dyDescent="0.2">
      <c r="A20" s="42" t="s">
        <v>179</v>
      </c>
      <c r="B20" s="40" t="s">
        <v>168</v>
      </c>
      <c r="C20" s="43" t="s">
        <v>108</v>
      </c>
      <c r="D20" s="43" t="s">
        <v>178</v>
      </c>
      <c r="E20" s="43" t="s">
        <v>180</v>
      </c>
      <c r="F20" s="130">
        <v>760</v>
      </c>
      <c r="G20" s="130">
        <v>760</v>
      </c>
      <c r="H20" s="130">
        <v>760</v>
      </c>
    </row>
    <row r="21" spans="1:8" ht="14.25" customHeight="1" x14ac:dyDescent="0.2">
      <c r="A21" s="42" t="s">
        <v>181</v>
      </c>
      <c r="B21" s="40" t="s">
        <v>168</v>
      </c>
      <c r="C21" s="43" t="s">
        <v>108</v>
      </c>
      <c r="D21" s="43" t="s">
        <v>178</v>
      </c>
      <c r="E21" s="43" t="s">
        <v>182</v>
      </c>
      <c r="F21" s="130">
        <v>40</v>
      </c>
      <c r="G21" s="130">
        <v>40</v>
      </c>
      <c r="H21" s="130">
        <v>40</v>
      </c>
    </row>
    <row r="22" spans="1:8" ht="24.75" customHeight="1" x14ac:dyDescent="0.2">
      <c r="A22" s="33" t="s">
        <v>109</v>
      </c>
      <c r="B22" s="40" t="s">
        <v>168</v>
      </c>
      <c r="C22" s="34" t="s">
        <v>110</v>
      </c>
      <c r="D22" s="43"/>
      <c r="E22" s="43"/>
      <c r="F22" s="35">
        <f>SUM(F23)</f>
        <v>55.24</v>
      </c>
      <c r="G22" s="35">
        <f t="shared" ref="G22:H24" si="2">SUM(G23)</f>
        <v>57.45</v>
      </c>
      <c r="H22" s="35">
        <f t="shared" si="2"/>
        <v>59.75</v>
      </c>
    </row>
    <row r="23" spans="1:8" ht="14.25" customHeight="1" x14ac:dyDescent="0.2">
      <c r="A23" s="28" t="s">
        <v>183</v>
      </c>
      <c r="B23" s="40" t="s">
        <v>168</v>
      </c>
      <c r="C23" s="31" t="s">
        <v>110</v>
      </c>
      <c r="D23" s="31" t="s">
        <v>184</v>
      </c>
      <c r="E23" s="43"/>
      <c r="F23" s="32">
        <f>SUM(F24)</f>
        <v>55.24</v>
      </c>
      <c r="G23" s="32">
        <f t="shared" si="2"/>
        <v>57.45</v>
      </c>
      <c r="H23" s="32">
        <f t="shared" si="2"/>
        <v>59.75</v>
      </c>
    </row>
    <row r="24" spans="1:8" ht="13.5" customHeight="1" x14ac:dyDescent="0.2">
      <c r="A24" s="42" t="s">
        <v>185</v>
      </c>
      <c r="B24" s="40" t="s">
        <v>168</v>
      </c>
      <c r="C24" s="43" t="s">
        <v>110</v>
      </c>
      <c r="D24" s="43" t="s">
        <v>186</v>
      </c>
      <c r="E24" s="43"/>
      <c r="F24" s="30">
        <f>SUM(F25)</f>
        <v>55.24</v>
      </c>
      <c r="G24" s="30">
        <f t="shared" si="2"/>
        <v>57.45</v>
      </c>
      <c r="H24" s="30">
        <f t="shared" si="2"/>
        <v>59.75</v>
      </c>
    </row>
    <row r="25" spans="1:8" ht="14.25" customHeight="1" x14ac:dyDescent="0.2">
      <c r="A25" s="42" t="s">
        <v>187</v>
      </c>
      <c r="B25" s="40" t="s">
        <v>168</v>
      </c>
      <c r="C25" s="43" t="s">
        <v>110</v>
      </c>
      <c r="D25" s="43" t="s">
        <v>186</v>
      </c>
      <c r="E25" s="43" t="s">
        <v>188</v>
      </c>
      <c r="F25" s="130">
        <v>55.24</v>
      </c>
      <c r="G25" s="130">
        <v>57.45</v>
      </c>
      <c r="H25" s="130">
        <v>59.75</v>
      </c>
    </row>
    <row r="26" spans="1:8" ht="15" hidden="1" customHeight="1" x14ac:dyDescent="0.2">
      <c r="A26" s="33" t="s">
        <v>111</v>
      </c>
      <c r="B26" s="40" t="s">
        <v>168</v>
      </c>
      <c r="C26" s="34" t="s">
        <v>112</v>
      </c>
      <c r="D26" s="31"/>
      <c r="E26" s="31"/>
      <c r="F26" s="35">
        <f>SUM(F27)</f>
        <v>0</v>
      </c>
      <c r="G26" s="35">
        <f>SUM(G27)</f>
        <v>0</v>
      </c>
      <c r="H26" s="35">
        <f>SUM(H27)</f>
        <v>0</v>
      </c>
    </row>
    <row r="27" spans="1:8" ht="15" hidden="1" customHeight="1" x14ac:dyDescent="0.2">
      <c r="A27" s="28" t="s">
        <v>189</v>
      </c>
      <c r="B27" s="40" t="s">
        <v>168</v>
      </c>
      <c r="C27" s="31" t="s">
        <v>112</v>
      </c>
      <c r="D27" s="31" t="s">
        <v>190</v>
      </c>
      <c r="E27" s="31"/>
      <c r="F27" s="32">
        <f>SUM(F30+F28)</f>
        <v>0</v>
      </c>
      <c r="G27" s="32">
        <f>SUM(G30+G28)</f>
        <v>0</v>
      </c>
      <c r="H27" s="32">
        <f>SUM(H30+H28)</f>
        <v>0</v>
      </c>
    </row>
    <row r="28" spans="1:8" ht="15" hidden="1" customHeight="1" x14ac:dyDescent="0.2">
      <c r="A28" s="42" t="s">
        <v>191</v>
      </c>
      <c r="B28" s="40" t="s">
        <v>168</v>
      </c>
      <c r="C28" s="43" t="s">
        <v>112</v>
      </c>
      <c r="D28" s="43" t="s">
        <v>192</v>
      </c>
      <c r="E28" s="43"/>
      <c r="F28" s="30">
        <f>SUM(F29)</f>
        <v>0</v>
      </c>
      <c r="G28" s="30">
        <f>SUM(G29)</f>
        <v>0</v>
      </c>
      <c r="H28" s="30">
        <f>SUM(H29)</f>
        <v>0</v>
      </c>
    </row>
    <row r="29" spans="1:8" ht="14.25" hidden="1" customHeight="1" x14ac:dyDescent="0.2">
      <c r="A29" s="42" t="s">
        <v>181</v>
      </c>
      <c r="B29" s="40" t="s">
        <v>168</v>
      </c>
      <c r="C29" s="43" t="s">
        <v>112</v>
      </c>
      <c r="D29" s="43" t="s">
        <v>192</v>
      </c>
      <c r="E29" s="43" t="s">
        <v>182</v>
      </c>
      <c r="F29" s="30"/>
      <c r="G29" s="30"/>
      <c r="H29" s="30"/>
    </row>
    <row r="30" spans="1:8" ht="12.75" hidden="1" customHeight="1" x14ac:dyDescent="0.2">
      <c r="A30" s="42" t="s">
        <v>193</v>
      </c>
      <c r="B30" s="40" t="s">
        <v>168</v>
      </c>
      <c r="C30" s="43" t="s">
        <v>112</v>
      </c>
      <c r="D30" s="43" t="s">
        <v>194</v>
      </c>
      <c r="E30" s="43"/>
      <c r="F30" s="30">
        <f>SUM(F31)</f>
        <v>0</v>
      </c>
      <c r="G30" s="30">
        <f>SUM(G31)</f>
        <v>0</v>
      </c>
      <c r="H30" s="30">
        <f>SUM(H31)</f>
        <v>0</v>
      </c>
    </row>
    <row r="31" spans="1:8" ht="14.25" hidden="1" customHeight="1" x14ac:dyDescent="0.2">
      <c r="A31" s="42" t="s">
        <v>181</v>
      </c>
      <c r="B31" s="40" t="s">
        <v>168</v>
      </c>
      <c r="C31" s="43" t="s">
        <v>112</v>
      </c>
      <c r="D31" s="43" t="s">
        <v>194</v>
      </c>
      <c r="E31" s="43" t="s">
        <v>182</v>
      </c>
      <c r="F31" s="30"/>
      <c r="G31" s="30"/>
      <c r="H31" s="30"/>
    </row>
    <row r="32" spans="1:8" ht="14.25" customHeight="1" x14ac:dyDescent="0.2">
      <c r="A32" s="33" t="s">
        <v>113</v>
      </c>
      <c r="B32" s="40" t="s">
        <v>168</v>
      </c>
      <c r="C32" s="34" t="s">
        <v>114</v>
      </c>
      <c r="D32" s="34"/>
      <c r="E32" s="34"/>
      <c r="F32" s="35">
        <f>SUM(F33)</f>
        <v>10</v>
      </c>
      <c r="G32" s="35">
        <f t="shared" ref="F32:H34" si="3">SUM(G33)</f>
        <v>10</v>
      </c>
      <c r="H32" s="35">
        <f t="shared" si="3"/>
        <v>98.01</v>
      </c>
    </row>
    <row r="33" spans="1:8" ht="12" customHeight="1" x14ac:dyDescent="0.2">
      <c r="A33" s="28" t="s">
        <v>195</v>
      </c>
      <c r="B33" s="40" t="s">
        <v>168</v>
      </c>
      <c r="C33" s="31" t="s">
        <v>114</v>
      </c>
      <c r="D33" s="31" t="s">
        <v>196</v>
      </c>
      <c r="E33" s="31"/>
      <c r="F33" s="32">
        <f>SUM(F34)</f>
        <v>10</v>
      </c>
      <c r="G33" s="32">
        <f t="shared" si="3"/>
        <v>10</v>
      </c>
      <c r="H33" s="32">
        <f>SUM(H34)</f>
        <v>98.01</v>
      </c>
    </row>
    <row r="34" spans="1:8" ht="14.25" customHeight="1" x14ac:dyDescent="0.2">
      <c r="A34" s="42" t="s">
        <v>197</v>
      </c>
      <c r="B34" s="40" t="s">
        <v>168</v>
      </c>
      <c r="C34" s="43" t="s">
        <v>114</v>
      </c>
      <c r="D34" s="43" t="s">
        <v>198</v>
      </c>
      <c r="E34" s="43"/>
      <c r="F34" s="30">
        <f t="shared" si="3"/>
        <v>10</v>
      </c>
      <c r="G34" s="30">
        <f t="shared" si="3"/>
        <v>10</v>
      </c>
      <c r="H34" s="30">
        <f>SUM(H35)</f>
        <v>98.01</v>
      </c>
    </row>
    <row r="35" spans="1:8" ht="13.5" customHeight="1" x14ac:dyDescent="0.2">
      <c r="A35" s="42" t="s">
        <v>181</v>
      </c>
      <c r="B35" s="40" t="s">
        <v>168</v>
      </c>
      <c r="C35" s="43" t="s">
        <v>114</v>
      </c>
      <c r="D35" s="43" t="s">
        <v>198</v>
      </c>
      <c r="E35" s="43" t="s">
        <v>182</v>
      </c>
      <c r="F35" s="130">
        <v>10</v>
      </c>
      <c r="G35" s="130">
        <v>10</v>
      </c>
      <c r="H35" s="130">
        <v>98.01</v>
      </c>
    </row>
    <row r="36" spans="1:8" ht="12.75" customHeight="1" x14ac:dyDescent="0.2">
      <c r="A36" s="33" t="s">
        <v>115</v>
      </c>
      <c r="B36" s="40" t="s">
        <v>168</v>
      </c>
      <c r="C36" s="34" t="s">
        <v>116</v>
      </c>
      <c r="D36" s="34"/>
      <c r="E36" s="34"/>
      <c r="F36" s="35">
        <f>SUM(F37+F40+F43+F46+F49)</f>
        <v>851.75</v>
      </c>
      <c r="G36" s="35">
        <f>SUM(G37+G40+G43+G49)</f>
        <v>851.75</v>
      </c>
      <c r="H36" s="35">
        <f>SUM(H37+H40+H43+H49)</f>
        <v>823.75</v>
      </c>
    </row>
    <row r="37" spans="1:8" ht="24.75" customHeight="1" x14ac:dyDescent="0.2">
      <c r="A37" s="28" t="s">
        <v>199</v>
      </c>
      <c r="B37" s="40" t="s">
        <v>168</v>
      </c>
      <c r="C37" s="31" t="s">
        <v>116</v>
      </c>
      <c r="D37" s="31" t="s">
        <v>200</v>
      </c>
      <c r="E37" s="31"/>
      <c r="F37" s="32">
        <f t="shared" ref="F37:H38" si="4">SUM(F38)</f>
        <v>33</v>
      </c>
      <c r="G37" s="32">
        <f t="shared" si="4"/>
        <v>33</v>
      </c>
      <c r="H37" s="32">
        <f t="shared" si="4"/>
        <v>33</v>
      </c>
    </row>
    <row r="38" spans="1:8" ht="23.25" customHeight="1" x14ac:dyDescent="0.2">
      <c r="A38" s="42" t="s">
        <v>201</v>
      </c>
      <c r="B38" s="40" t="s">
        <v>168</v>
      </c>
      <c r="C38" s="43" t="s">
        <v>116</v>
      </c>
      <c r="D38" s="43" t="s">
        <v>202</v>
      </c>
      <c r="E38" s="43"/>
      <c r="F38" s="30">
        <f t="shared" si="4"/>
        <v>33</v>
      </c>
      <c r="G38" s="30">
        <f t="shared" si="4"/>
        <v>33</v>
      </c>
      <c r="H38" s="30">
        <f t="shared" si="4"/>
        <v>33</v>
      </c>
    </row>
    <row r="39" spans="1:8" ht="13.5" customHeight="1" x14ac:dyDescent="0.2">
      <c r="A39" s="42" t="s">
        <v>179</v>
      </c>
      <c r="B39" s="40" t="s">
        <v>168</v>
      </c>
      <c r="C39" s="43" t="s">
        <v>116</v>
      </c>
      <c r="D39" s="43" t="s">
        <v>202</v>
      </c>
      <c r="E39" s="43" t="s">
        <v>180</v>
      </c>
      <c r="F39" s="130">
        <v>33</v>
      </c>
      <c r="G39" s="130">
        <v>33</v>
      </c>
      <c r="H39" s="130">
        <v>33</v>
      </c>
    </row>
    <row r="40" spans="1:8" ht="24.75" customHeight="1" x14ac:dyDescent="0.2">
      <c r="A40" s="28" t="s">
        <v>203</v>
      </c>
      <c r="B40" s="40" t="s">
        <v>168</v>
      </c>
      <c r="C40" s="31" t="s">
        <v>116</v>
      </c>
      <c r="D40" s="31" t="s">
        <v>176</v>
      </c>
      <c r="E40" s="31"/>
      <c r="F40" s="32">
        <f t="shared" ref="F40:H41" si="5">SUM(F41)</f>
        <v>118.5</v>
      </c>
      <c r="G40" s="32">
        <f t="shared" si="5"/>
        <v>118.5</v>
      </c>
      <c r="H40" s="32">
        <f t="shared" si="5"/>
        <v>118.5</v>
      </c>
    </row>
    <row r="41" spans="1:8" ht="24" customHeight="1" x14ac:dyDescent="0.2">
      <c r="A41" s="42" t="s">
        <v>204</v>
      </c>
      <c r="B41" s="40" t="s">
        <v>168</v>
      </c>
      <c r="C41" s="43" t="s">
        <v>116</v>
      </c>
      <c r="D41" s="43" t="s">
        <v>205</v>
      </c>
      <c r="E41" s="43"/>
      <c r="F41" s="30">
        <f t="shared" si="5"/>
        <v>118.5</v>
      </c>
      <c r="G41" s="30">
        <f t="shared" si="5"/>
        <v>118.5</v>
      </c>
      <c r="H41" s="30">
        <f t="shared" si="5"/>
        <v>118.5</v>
      </c>
    </row>
    <row r="42" spans="1:8" ht="14.25" customHeight="1" x14ac:dyDescent="0.2">
      <c r="A42" s="42" t="s">
        <v>179</v>
      </c>
      <c r="B42" s="40" t="s">
        <v>168</v>
      </c>
      <c r="C42" s="43" t="s">
        <v>116</v>
      </c>
      <c r="D42" s="43" t="s">
        <v>205</v>
      </c>
      <c r="E42" s="43" t="s">
        <v>180</v>
      </c>
      <c r="F42" s="130">
        <v>118.5</v>
      </c>
      <c r="G42" s="130">
        <v>118.5</v>
      </c>
      <c r="H42" s="130">
        <v>118.5</v>
      </c>
    </row>
    <row r="43" spans="1:8" ht="15.75" hidden="1" customHeight="1" x14ac:dyDescent="0.2">
      <c r="A43" s="28" t="s">
        <v>206</v>
      </c>
      <c r="B43" s="40" t="s">
        <v>168</v>
      </c>
      <c r="C43" s="31" t="s">
        <v>116</v>
      </c>
      <c r="D43" s="31" t="s">
        <v>207</v>
      </c>
      <c r="E43" s="31"/>
      <c r="F43" s="32">
        <f t="shared" ref="F43:H44" si="6">SUM(F44)</f>
        <v>0</v>
      </c>
      <c r="G43" s="32">
        <f t="shared" si="6"/>
        <v>0</v>
      </c>
      <c r="H43" s="32">
        <f t="shared" si="6"/>
        <v>0</v>
      </c>
    </row>
    <row r="44" spans="1:8" ht="36" hidden="1" x14ac:dyDescent="0.2">
      <c r="A44" s="42" t="s">
        <v>208</v>
      </c>
      <c r="B44" s="40" t="s">
        <v>168</v>
      </c>
      <c r="C44" s="43" t="s">
        <v>116</v>
      </c>
      <c r="D44" s="43" t="s">
        <v>209</v>
      </c>
      <c r="E44" s="43"/>
      <c r="F44" s="30">
        <f t="shared" si="6"/>
        <v>0</v>
      </c>
      <c r="G44" s="30">
        <f t="shared" si="6"/>
        <v>0</v>
      </c>
      <c r="H44" s="30">
        <f t="shared" si="6"/>
        <v>0</v>
      </c>
    </row>
    <row r="45" spans="1:8" ht="13.5" hidden="1" customHeight="1" x14ac:dyDescent="0.2">
      <c r="A45" s="42" t="s">
        <v>181</v>
      </c>
      <c r="B45" s="40" t="s">
        <v>168</v>
      </c>
      <c r="C45" s="43" t="s">
        <v>116</v>
      </c>
      <c r="D45" s="43" t="s">
        <v>209</v>
      </c>
      <c r="E45" s="43" t="s">
        <v>182</v>
      </c>
      <c r="F45" s="30"/>
      <c r="G45" s="30"/>
      <c r="H45" s="30"/>
    </row>
    <row r="46" spans="1:8" ht="13.5" hidden="1" customHeight="1" x14ac:dyDescent="0.2">
      <c r="A46" s="28" t="s">
        <v>214</v>
      </c>
      <c r="B46" s="40" t="s">
        <v>168</v>
      </c>
      <c r="C46" s="31" t="s">
        <v>116</v>
      </c>
      <c r="D46" s="103" t="s">
        <v>215</v>
      </c>
      <c r="E46" s="31"/>
      <c r="F46" s="32">
        <f t="shared" ref="F46:H47" si="7">SUM(F47)</f>
        <v>0</v>
      </c>
      <c r="G46" s="32">
        <f t="shared" si="7"/>
        <v>0</v>
      </c>
      <c r="H46" s="32">
        <f t="shared" si="7"/>
        <v>0</v>
      </c>
    </row>
    <row r="47" spans="1:8" ht="13.5" hidden="1" customHeight="1" x14ac:dyDescent="0.2">
      <c r="A47" s="108" t="s">
        <v>398</v>
      </c>
      <c r="B47" s="40" t="s">
        <v>168</v>
      </c>
      <c r="C47" s="43" t="s">
        <v>116</v>
      </c>
      <c r="D47" s="98" t="s">
        <v>397</v>
      </c>
      <c r="E47" s="43"/>
      <c r="F47" s="30">
        <f>SUM(F48)</f>
        <v>0</v>
      </c>
      <c r="G47" s="30">
        <f t="shared" si="7"/>
        <v>0</v>
      </c>
      <c r="H47" s="30">
        <f t="shared" si="7"/>
        <v>0</v>
      </c>
    </row>
    <row r="48" spans="1:8" ht="13.5" hidden="1" customHeight="1" x14ac:dyDescent="0.2">
      <c r="A48" s="42" t="s">
        <v>179</v>
      </c>
      <c r="B48" s="40" t="s">
        <v>168</v>
      </c>
      <c r="C48" s="43" t="s">
        <v>116</v>
      </c>
      <c r="D48" s="98" t="s">
        <v>397</v>
      </c>
      <c r="E48" s="43" t="s">
        <v>180</v>
      </c>
      <c r="F48" s="130"/>
      <c r="G48" s="130"/>
      <c r="H48" s="130"/>
    </row>
    <row r="49" spans="1:8" ht="13.5" customHeight="1" x14ac:dyDescent="0.2">
      <c r="A49" s="28" t="s">
        <v>210</v>
      </c>
      <c r="B49" s="40" t="s">
        <v>168</v>
      </c>
      <c r="C49" s="31" t="s">
        <v>116</v>
      </c>
      <c r="D49" s="31" t="s">
        <v>211</v>
      </c>
      <c r="E49" s="31"/>
      <c r="F49" s="32">
        <f t="shared" ref="F49:H49" si="8">SUM(F50)</f>
        <v>700.25</v>
      </c>
      <c r="G49" s="32">
        <f t="shared" si="8"/>
        <v>700.25</v>
      </c>
      <c r="H49" s="32">
        <f t="shared" si="8"/>
        <v>672.25</v>
      </c>
    </row>
    <row r="50" spans="1:8" ht="16.5" customHeight="1" x14ac:dyDescent="0.2">
      <c r="A50" s="42" t="s">
        <v>212</v>
      </c>
      <c r="B50" s="40" t="s">
        <v>168</v>
      </c>
      <c r="C50" s="43" t="s">
        <v>116</v>
      </c>
      <c r="D50" s="43" t="s">
        <v>213</v>
      </c>
      <c r="E50" s="43"/>
      <c r="F50" s="30">
        <f>SUM(F51+F52)</f>
        <v>700.25</v>
      </c>
      <c r="G50" s="30">
        <f t="shared" ref="G50:H50" si="9">SUM(G51+G52)</f>
        <v>700.25</v>
      </c>
      <c r="H50" s="30">
        <f t="shared" si="9"/>
        <v>672.25</v>
      </c>
    </row>
    <row r="51" spans="1:8" ht="15.75" customHeight="1" x14ac:dyDescent="0.2">
      <c r="A51" s="42" t="s">
        <v>179</v>
      </c>
      <c r="B51" s="40" t="s">
        <v>168</v>
      </c>
      <c r="C51" s="43" t="s">
        <v>116</v>
      </c>
      <c r="D51" s="43" t="s">
        <v>213</v>
      </c>
      <c r="E51" s="43" t="s">
        <v>180</v>
      </c>
      <c r="F51" s="130">
        <v>700.25</v>
      </c>
      <c r="G51" s="130">
        <v>700.25</v>
      </c>
      <c r="H51" s="130">
        <v>672.25</v>
      </c>
    </row>
    <row r="52" spans="1:8" ht="15.75" hidden="1" customHeight="1" x14ac:dyDescent="0.2">
      <c r="A52" s="42" t="s">
        <v>181</v>
      </c>
      <c r="B52" s="97"/>
      <c r="C52" s="43" t="s">
        <v>116</v>
      </c>
      <c r="D52" s="43" t="s">
        <v>213</v>
      </c>
      <c r="E52" s="98" t="s">
        <v>182</v>
      </c>
      <c r="F52" s="135"/>
      <c r="G52" s="135"/>
      <c r="H52" s="135"/>
    </row>
    <row r="53" spans="1:8" ht="14.25" customHeight="1" x14ac:dyDescent="0.2">
      <c r="A53" s="25" t="s">
        <v>117</v>
      </c>
      <c r="B53" s="40" t="s">
        <v>168</v>
      </c>
      <c r="C53" s="26" t="s">
        <v>118</v>
      </c>
      <c r="D53" s="26"/>
      <c r="E53" s="26"/>
      <c r="F53" s="27">
        <f>SUM(F54)</f>
        <v>246.3</v>
      </c>
      <c r="G53" s="27">
        <f t="shared" ref="G53:H55" si="10">SUM(G54)</f>
        <v>253.5</v>
      </c>
      <c r="H53" s="27">
        <f t="shared" si="10"/>
        <v>261.89999999999998</v>
      </c>
    </row>
    <row r="54" spans="1:8" ht="13.5" customHeight="1" x14ac:dyDescent="0.2">
      <c r="A54" s="33" t="s">
        <v>119</v>
      </c>
      <c r="B54" s="40" t="s">
        <v>168</v>
      </c>
      <c r="C54" s="34" t="s">
        <v>120</v>
      </c>
      <c r="D54" s="34"/>
      <c r="E54" s="34"/>
      <c r="F54" s="35">
        <f>SUM(F55)</f>
        <v>246.3</v>
      </c>
      <c r="G54" s="35">
        <f t="shared" si="10"/>
        <v>253.5</v>
      </c>
      <c r="H54" s="35">
        <f t="shared" si="10"/>
        <v>261.89999999999998</v>
      </c>
    </row>
    <row r="55" spans="1:8" ht="13.5" customHeight="1" x14ac:dyDescent="0.2">
      <c r="A55" s="28" t="s">
        <v>214</v>
      </c>
      <c r="B55" s="40" t="s">
        <v>168</v>
      </c>
      <c r="C55" s="31" t="s">
        <v>120</v>
      </c>
      <c r="D55" s="31" t="s">
        <v>215</v>
      </c>
      <c r="E55" s="31"/>
      <c r="F55" s="32">
        <f>SUM(F56)</f>
        <v>246.3</v>
      </c>
      <c r="G55" s="32">
        <f t="shared" si="10"/>
        <v>253.5</v>
      </c>
      <c r="H55" s="32">
        <f t="shared" si="10"/>
        <v>261.89999999999998</v>
      </c>
    </row>
    <row r="56" spans="1:8" ht="15" customHeight="1" x14ac:dyDescent="0.2">
      <c r="A56" s="42" t="s">
        <v>216</v>
      </c>
      <c r="B56" s="40" t="s">
        <v>168</v>
      </c>
      <c r="C56" s="43" t="s">
        <v>120</v>
      </c>
      <c r="D56" s="43" t="s">
        <v>217</v>
      </c>
      <c r="E56" s="43"/>
      <c r="F56" s="30">
        <f>SUM(F57:F58)</f>
        <v>246.3</v>
      </c>
      <c r="G56" s="30">
        <f>SUM(G57:G58)</f>
        <v>253.5</v>
      </c>
      <c r="H56" s="30">
        <f>SUM(H57:H58)</f>
        <v>261.89999999999998</v>
      </c>
    </row>
    <row r="57" spans="1:8" ht="36" x14ac:dyDescent="0.2">
      <c r="A57" s="42" t="s">
        <v>173</v>
      </c>
      <c r="B57" s="40" t="s">
        <v>168</v>
      </c>
      <c r="C57" s="43" t="s">
        <v>120</v>
      </c>
      <c r="D57" s="43" t="s">
        <v>217</v>
      </c>
      <c r="E57" s="43" t="s">
        <v>174</v>
      </c>
      <c r="F57" s="130">
        <v>230.8</v>
      </c>
      <c r="G57" s="130">
        <v>238</v>
      </c>
      <c r="H57" s="130">
        <v>246.4</v>
      </c>
    </row>
    <row r="58" spans="1:8" ht="14.25" customHeight="1" x14ac:dyDescent="0.2">
      <c r="A58" s="42" t="s">
        <v>179</v>
      </c>
      <c r="B58" s="40" t="s">
        <v>168</v>
      </c>
      <c r="C58" s="43" t="s">
        <v>120</v>
      </c>
      <c r="D58" s="43" t="s">
        <v>217</v>
      </c>
      <c r="E58" s="43" t="s">
        <v>180</v>
      </c>
      <c r="F58" s="130">
        <v>15.5</v>
      </c>
      <c r="G58" s="130">
        <v>15.5</v>
      </c>
      <c r="H58" s="130">
        <v>15.5</v>
      </c>
    </row>
    <row r="59" spans="1:8" ht="16.5" customHeight="1" x14ac:dyDescent="0.2">
      <c r="A59" s="25" t="s">
        <v>121</v>
      </c>
      <c r="B59" s="40" t="s">
        <v>168</v>
      </c>
      <c r="C59" s="26" t="s">
        <v>122</v>
      </c>
      <c r="D59" s="26"/>
      <c r="E59" s="26"/>
      <c r="F59" s="27">
        <f>SUM(F60+F67)</f>
        <v>38</v>
      </c>
      <c r="G59" s="27">
        <f>SUM(G60+G67)</f>
        <v>38</v>
      </c>
      <c r="H59" s="27">
        <f>SUM(H60+H67)</f>
        <v>38</v>
      </c>
    </row>
    <row r="60" spans="1:8" ht="13.5" customHeight="1" x14ac:dyDescent="0.2">
      <c r="A60" s="95" t="s">
        <v>392</v>
      </c>
      <c r="B60" s="40" t="s">
        <v>168</v>
      </c>
      <c r="C60" s="34" t="s">
        <v>393</v>
      </c>
      <c r="D60" s="31"/>
      <c r="E60" s="31"/>
      <c r="F60" s="35">
        <f>SUM(F61)</f>
        <v>30</v>
      </c>
      <c r="G60" s="35">
        <f>SUM(G61)</f>
        <v>30</v>
      </c>
      <c r="H60" s="35">
        <f>SUM(H61)</f>
        <v>30</v>
      </c>
    </row>
    <row r="61" spans="1:8" ht="14.25" customHeight="1" x14ac:dyDescent="0.2">
      <c r="A61" s="28" t="s">
        <v>218</v>
      </c>
      <c r="B61" s="40" t="s">
        <v>168</v>
      </c>
      <c r="C61" s="31" t="s">
        <v>393</v>
      </c>
      <c r="D61" s="31" t="s">
        <v>219</v>
      </c>
      <c r="E61" s="31"/>
      <c r="F61" s="35">
        <f>SUM(F65+F62)</f>
        <v>30</v>
      </c>
      <c r="G61" s="35">
        <f>SUM(G65+G62)</f>
        <v>30</v>
      </c>
      <c r="H61" s="35">
        <f>SUM(H65+H62)</f>
        <v>30</v>
      </c>
    </row>
    <row r="62" spans="1:8" ht="14.25" hidden="1" customHeight="1" x14ac:dyDescent="0.2">
      <c r="A62" s="123" t="s">
        <v>402</v>
      </c>
      <c r="B62" s="115"/>
      <c r="C62" s="117" t="s">
        <v>393</v>
      </c>
      <c r="D62" s="119" t="s">
        <v>403</v>
      </c>
      <c r="E62" s="119"/>
      <c r="F62" s="118">
        <f>SUM(F63)</f>
        <v>0</v>
      </c>
      <c r="G62" s="118"/>
      <c r="H62" s="118"/>
    </row>
    <row r="63" spans="1:8" ht="14.25" hidden="1" customHeight="1" x14ac:dyDescent="0.2">
      <c r="A63" s="124" t="s">
        <v>404</v>
      </c>
      <c r="B63" s="115"/>
      <c r="C63" s="121" t="s">
        <v>393</v>
      </c>
      <c r="D63" s="121" t="s">
        <v>405</v>
      </c>
      <c r="E63" s="119"/>
      <c r="F63" s="122">
        <f>SUM(F64)</f>
        <v>0</v>
      </c>
      <c r="G63" s="118"/>
      <c r="H63" s="118"/>
    </row>
    <row r="64" spans="1:8" ht="14.25" hidden="1" customHeight="1" x14ac:dyDescent="0.2">
      <c r="A64" s="120" t="s">
        <v>179</v>
      </c>
      <c r="B64" s="115"/>
      <c r="C64" s="121" t="s">
        <v>393</v>
      </c>
      <c r="D64" s="121" t="s">
        <v>405</v>
      </c>
      <c r="E64" s="119" t="s">
        <v>286</v>
      </c>
      <c r="F64" s="122"/>
      <c r="G64" s="118"/>
      <c r="H64" s="118"/>
    </row>
    <row r="65" spans="1:8" ht="24.75" customHeight="1" x14ac:dyDescent="0.2">
      <c r="A65" s="42" t="s">
        <v>220</v>
      </c>
      <c r="B65" s="40" t="s">
        <v>168</v>
      </c>
      <c r="C65" s="43" t="s">
        <v>393</v>
      </c>
      <c r="D65" s="43" t="s">
        <v>221</v>
      </c>
      <c r="E65" s="43"/>
      <c r="F65" s="30">
        <f>SUM(F66)</f>
        <v>30</v>
      </c>
      <c r="G65" s="30">
        <f>SUM(G66)</f>
        <v>30</v>
      </c>
      <c r="H65" s="30">
        <f>SUM(H66)</f>
        <v>30</v>
      </c>
    </row>
    <row r="66" spans="1:8" ht="15" customHeight="1" x14ac:dyDescent="0.2">
      <c r="A66" s="42" t="s">
        <v>179</v>
      </c>
      <c r="B66" s="40" t="s">
        <v>168</v>
      </c>
      <c r="C66" s="43" t="s">
        <v>393</v>
      </c>
      <c r="D66" s="43" t="s">
        <v>221</v>
      </c>
      <c r="E66" s="43" t="s">
        <v>180</v>
      </c>
      <c r="F66" s="130">
        <v>30</v>
      </c>
      <c r="G66" s="130">
        <v>30</v>
      </c>
      <c r="H66" s="130">
        <v>30</v>
      </c>
    </row>
    <row r="67" spans="1:8" ht="23.25" customHeight="1" x14ac:dyDescent="0.2">
      <c r="A67" s="33" t="s">
        <v>298</v>
      </c>
      <c r="B67" s="40" t="s">
        <v>168</v>
      </c>
      <c r="C67" s="34" t="s">
        <v>125</v>
      </c>
      <c r="D67" s="31"/>
      <c r="E67" s="31"/>
      <c r="F67" s="35">
        <f>SUM(F68)</f>
        <v>8</v>
      </c>
      <c r="G67" s="35">
        <f>SUM(G68)</f>
        <v>8</v>
      </c>
      <c r="H67" s="35">
        <f>SUM(H68)</f>
        <v>8</v>
      </c>
    </row>
    <row r="68" spans="1:8" ht="14.25" customHeight="1" x14ac:dyDescent="0.2">
      <c r="A68" s="28" t="s">
        <v>226</v>
      </c>
      <c r="B68" s="40" t="s">
        <v>168</v>
      </c>
      <c r="C68" s="31" t="s">
        <v>125</v>
      </c>
      <c r="D68" s="31" t="s">
        <v>219</v>
      </c>
      <c r="E68" s="31"/>
      <c r="F68" s="35">
        <f>SUM(F69+F71+F73+F75)</f>
        <v>8</v>
      </c>
      <c r="G68" s="35">
        <f t="shared" ref="G68:H68" si="11">SUM(G69+G71+G73+G75)</f>
        <v>8</v>
      </c>
      <c r="H68" s="35">
        <f t="shared" si="11"/>
        <v>8</v>
      </c>
    </row>
    <row r="69" spans="1:8" ht="29.25" customHeight="1" x14ac:dyDescent="0.2">
      <c r="A69" s="42" t="s">
        <v>229</v>
      </c>
      <c r="B69" s="40" t="s">
        <v>168</v>
      </c>
      <c r="C69" s="43" t="s">
        <v>125</v>
      </c>
      <c r="D69" s="43" t="s">
        <v>230</v>
      </c>
      <c r="E69" s="43"/>
      <c r="F69" s="30">
        <f t="shared" ref="F69:H71" si="12">SUM(F70)</f>
        <v>1</v>
      </c>
      <c r="G69" s="30">
        <f t="shared" si="12"/>
        <v>1</v>
      </c>
      <c r="H69" s="30">
        <f t="shared" si="12"/>
        <v>1</v>
      </c>
    </row>
    <row r="70" spans="1:8" ht="15" customHeight="1" x14ac:dyDescent="0.2">
      <c r="A70" s="42" t="s">
        <v>179</v>
      </c>
      <c r="B70" s="40" t="s">
        <v>168</v>
      </c>
      <c r="C70" s="43" t="s">
        <v>125</v>
      </c>
      <c r="D70" s="43" t="s">
        <v>230</v>
      </c>
      <c r="E70" s="43" t="s">
        <v>180</v>
      </c>
      <c r="F70" s="130">
        <v>1</v>
      </c>
      <c r="G70" s="130">
        <v>1</v>
      </c>
      <c r="H70" s="130">
        <v>1</v>
      </c>
    </row>
    <row r="71" spans="1:8" ht="23.25" customHeight="1" x14ac:dyDescent="0.2">
      <c r="A71" s="42" t="s">
        <v>231</v>
      </c>
      <c r="B71" s="40" t="s">
        <v>168</v>
      </c>
      <c r="C71" s="43" t="s">
        <v>125</v>
      </c>
      <c r="D71" s="43" t="s">
        <v>232</v>
      </c>
      <c r="E71" s="43"/>
      <c r="F71" s="30">
        <f t="shared" si="12"/>
        <v>1</v>
      </c>
      <c r="G71" s="30">
        <f t="shared" si="12"/>
        <v>1</v>
      </c>
      <c r="H71" s="30">
        <f t="shared" si="12"/>
        <v>1</v>
      </c>
    </row>
    <row r="72" spans="1:8" ht="11.25" customHeight="1" x14ac:dyDescent="0.2">
      <c r="A72" s="42" t="s">
        <v>179</v>
      </c>
      <c r="B72" s="40" t="s">
        <v>168</v>
      </c>
      <c r="C72" s="43" t="s">
        <v>125</v>
      </c>
      <c r="D72" s="43" t="s">
        <v>232</v>
      </c>
      <c r="E72" s="43" t="s">
        <v>180</v>
      </c>
      <c r="F72" s="130">
        <v>1</v>
      </c>
      <c r="G72" s="130">
        <v>1</v>
      </c>
      <c r="H72" s="130">
        <v>1</v>
      </c>
    </row>
    <row r="73" spans="1:8" ht="15.75" customHeight="1" x14ac:dyDescent="0.2">
      <c r="A73" s="42" t="s">
        <v>222</v>
      </c>
      <c r="B73" s="40" t="s">
        <v>168</v>
      </c>
      <c r="C73" s="43" t="s">
        <v>125</v>
      </c>
      <c r="D73" s="43" t="s">
        <v>223</v>
      </c>
      <c r="E73" s="43"/>
      <c r="F73" s="30">
        <f>SUM(F74)</f>
        <v>5</v>
      </c>
      <c r="G73" s="30">
        <f>SUM(G74)</f>
        <v>5</v>
      </c>
      <c r="H73" s="30">
        <f>SUM(H74)</f>
        <v>5</v>
      </c>
    </row>
    <row r="74" spans="1:8" ht="13.5" customHeight="1" x14ac:dyDescent="0.2">
      <c r="A74" s="42" t="s">
        <v>179</v>
      </c>
      <c r="B74" s="40" t="s">
        <v>168</v>
      </c>
      <c r="C74" s="43" t="s">
        <v>125</v>
      </c>
      <c r="D74" s="43" t="s">
        <v>223</v>
      </c>
      <c r="E74" s="43" t="s">
        <v>180</v>
      </c>
      <c r="F74" s="130">
        <v>5</v>
      </c>
      <c r="G74" s="130">
        <v>5</v>
      </c>
      <c r="H74" s="130">
        <v>5</v>
      </c>
    </row>
    <row r="75" spans="1:8" ht="24" customHeight="1" x14ac:dyDescent="0.2">
      <c r="A75" s="42" t="s">
        <v>224</v>
      </c>
      <c r="B75" s="40" t="s">
        <v>168</v>
      </c>
      <c r="C75" s="43" t="s">
        <v>125</v>
      </c>
      <c r="D75" s="43" t="s">
        <v>225</v>
      </c>
      <c r="E75" s="43"/>
      <c r="F75" s="30">
        <f>SUM(F76)</f>
        <v>1</v>
      </c>
      <c r="G75" s="30">
        <f>SUM(G76)</f>
        <v>1</v>
      </c>
      <c r="H75" s="30">
        <f>SUM(H76)</f>
        <v>1</v>
      </c>
    </row>
    <row r="76" spans="1:8" ht="15" customHeight="1" x14ac:dyDescent="0.2">
      <c r="A76" s="42" t="s">
        <v>179</v>
      </c>
      <c r="B76" s="40" t="s">
        <v>168</v>
      </c>
      <c r="C76" s="43" t="s">
        <v>125</v>
      </c>
      <c r="D76" s="43" t="s">
        <v>225</v>
      </c>
      <c r="E76" s="43" t="s">
        <v>180</v>
      </c>
      <c r="F76" s="130">
        <v>1</v>
      </c>
      <c r="G76" s="130">
        <v>1</v>
      </c>
      <c r="H76" s="130">
        <v>1</v>
      </c>
    </row>
    <row r="77" spans="1:8" ht="15" customHeight="1" x14ac:dyDescent="0.2">
      <c r="A77" s="25" t="s">
        <v>126</v>
      </c>
      <c r="B77" s="40" t="s">
        <v>168</v>
      </c>
      <c r="C77" s="26" t="s">
        <v>127</v>
      </c>
      <c r="D77" s="26"/>
      <c r="E77" s="26"/>
      <c r="F77" s="27">
        <f>SUM(F78+F85)</f>
        <v>3094.42</v>
      </c>
      <c r="G77" s="27">
        <f>SUM(G78+G85)</f>
        <v>3657.58</v>
      </c>
      <c r="H77" s="27">
        <f>SUM(H78+H85)</f>
        <v>2763</v>
      </c>
    </row>
    <row r="78" spans="1:8" ht="15" customHeight="1" x14ac:dyDescent="0.2">
      <c r="A78" s="33" t="s">
        <v>128</v>
      </c>
      <c r="B78" s="40" t="s">
        <v>168</v>
      </c>
      <c r="C78" s="34" t="s">
        <v>129</v>
      </c>
      <c r="D78" s="34"/>
      <c r="E78" s="34"/>
      <c r="F78" s="35">
        <f>SUM(F79+F82)</f>
        <v>2321.42</v>
      </c>
      <c r="G78" s="35">
        <f>SUM(G79+G82)</f>
        <v>2394.58</v>
      </c>
      <c r="H78" s="35">
        <f>SUM(H79+H82)</f>
        <v>2470</v>
      </c>
    </row>
    <row r="79" spans="1:8" ht="25.5" hidden="1" customHeight="1" x14ac:dyDescent="0.2">
      <c r="A79" s="28" t="s">
        <v>233</v>
      </c>
      <c r="B79" s="40" t="s">
        <v>168</v>
      </c>
      <c r="C79" s="31" t="s">
        <v>129</v>
      </c>
      <c r="D79" s="31" t="s">
        <v>236</v>
      </c>
      <c r="E79" s="31"/>
      <c r="F79" s="32">
        <f>SUM(F80)</f>
        <v>0</v>
      </c>
      <c r="G79" s="32">
        <f t="shared" ref="G79:H83" si="13">SUM(G80)</f>
        <v>0</v>
      </c>
      <c r="H79" s="32">
        <f t="shared" si="13"/>
        <v>0</v>
      </c>
    </row>
    <row r="80" spans="1:8" ht="15" hidden="1" customHeight="1" x14ac:dyDescent="0.2">
      <c r="A80" s="42" t="s">
        <v>234</v>
      </c>
      <c r="B80" s="40" t="s">
        <v>168</v>
      </c>
      <c r="C80" s="43" t="s">
        <v>129</v>
      </c>
      <c r="D80" s="43" t="s">
        <v>238</v>
      </c>
      <c r="E80" s="43"/>
      <c r="F80" s="30">
        <f>SUM(F81)</f>
        <v>0</v>
      </c>
      <c r="G80" s="30">
        <f t="shared" si="13"/>
        <v>0</v>
      </c>
      <c r="H80" s="30">
        <f t="shared" si="13"/>
        <v>0</v>
      </c>
    </row>
    <row r="81" spans="1:8" ht="15.75" hidden="1" customHeight="1" x14ac:dyDescent="0.2">
      <c r="A81" s="42" t="s">
        <v>179</v>
      </c>
      <c r="B81" s="40" t="s">
        <v>168</v>
      </c>
      <c r="C81" s="43" t="s">
        <v>129</v>
      </c>
      <c r="D81" s="43" t="s">
        <v>238</v>
      </c>
      <c r="E81" s="43" t="s">
        <v>180</v>
      </c>
      <c r="F81" s="30"/>
      <c r="G81" s="30"/>
      <c r="H81" s="30"/>
    </row>
    <row r="82" spans="1:8" ht="14.25" customHeight="1" x14ac:dyDescent="0.2">
      <c r="A82" s="28" t="s">
        <v>235</v>
      </c>
      <c r="B82" s="40" t="s">
        <v>168</v>
      </c>
      <c r="C82" s="31" t="s">
        <v>129</v>
      </c>
      <c r="D82" s="31" t="s">
        <v>236</v>
      </c>
      <c r="E82" s="43"/>
      <c r="F82" s="32">
        <f>SUM(F83)</f>
        <v>2321.42</v>
      </c>
      <c r="G82" s="32">
        <f t="shared" si="13"/>
        <v>2394.58</v>
      </c>
      <c r="H82" s="32">
        <f t="shared" si="13"/>
        <v>2470</v>
      </c>
    </row>
    <row r="83" spans="1:8" ht="13.5" customHeight="1" x14ac:dyDescent="0.2">
      <c r="A83" s="42" t="s">
        <v>237</v>
      </c>
      <c r="B83" s="40" t="s">
        <v>168</v>
      </c>
      <c r="C83" s="43" t="s">
        <v>129</v>
      </c>
      <c r="D83" s="43" t="s">
        <v>238</v>
      </c>
      <c r="E83" s="43"/>
      <c r="F83" s="30">
        <f>SUM(F84)</f>
        <v>2321.42</v>
      </c>
      <c r="G83" s="30">
        <f t="shared" si="13"/>
        <v>2394.58</v>
      </c>
      <c r="H83" s="30">
        <f t="shared" si="13"/>
        <v>2470</v>
      </c>
    </row>
    <row r="84" spans="1:8" ht="15" customHeight="1" x14ac:dyDescent="0.2">
      <c r="A84" s="42" t="s">
        <v>179</v>
      </c>
      <c r="B84" s="40" t="s">
        <v>168</v>
      </c>
      <c r="C84" s="43" t="s">
        <v>129</v>
      </c>
      <c r="D84" s="43" t="s">
        <v>238</v>
      </c>
      <c r="E84" s="43" t="s">
        <v>180</v>
      </c>
      <c r="F84" s="130">
        <v>2321.42</v>
      </c>
      <c r="G84" s="130">
        <v>2394.58</v>
      </c>
      <c r="H84" s="130">
        <v>2470</v>
      </c>
    </row>
    <row r="85" spans="1:8" ht="14.25" customHeight="1" x14ac:dyDescent="0.2">
      <c r="A85" s="33" t="s">
        <v>130</v>
      </c>
      <c r="B85" s="40" t="s">
        <v>168</v>
      </c>
      <c r="C85" s="34" t="s">
        <v>131</v>
      </c>
      <c r="D85" s="34"/>
      <c r="E85" s="34"/>
      <c r="F85" s="35">
        <f>SUM(F86+F89)</f>
        <v>773</v>
      </c>
      <c r="G85" s="35">
        <f>SUM(G86+G89)</f>
        <v>1263</v>
      </c>
      <c r="H85" s="35">
        <f>SUM(H86+H89)</f>
        <v>293</v>
      </c>
    </row>
    <row r="86" spans="1:8" ht="15" customHeight="1" x14ac:dyDescent="0.2">
      <c r="A86" s="28" t="s">
        <v>239</v>
      </c>
      <c r="B86" s="40" t="s">
        <v>168</v>
      </c>
      <c r="C86" s="31" t="s">
        <v>131</v>
      </c>
      <c r="D86" s="31" t="s">
        <v>240</v>
      </c>
      <c r="E86" s="31"/>
      <c r="F86" s="32">
        <f>SUM(F87)</f>
        <v>771</v>
      </c>
      <c r="G86" s="32">
        <f t="shared" ref="G86:H90" si="14">SUM(G87)</f>
        <v>1261</v>
      </c>
      <c r="H86" s="32">
        <f t="shared" si="14"/>
        <v>291</v>
      </c>
    </row>
    <row r="87" spans="1:8" ht="14.25" customHeight="1" x14ac:dyDescent="0.2">
      <c r="A87" s="42" t="s">
        <v>241</v>
      </c>
      <c r="B87" s="40" t="s">
        <v>168</v>
      </c>
      <c r="C87" s="43" t="s">
        <v>131</v>
      </c>
      <c r="D87" s="43" t="s">
        <v>242</v>
      </c>
      <c r="E87" s="43"/>
      <c r="F87" s="30">
        <f>SUM(F88)</f>
        <v>771</v>
      </c>
      <c r="G87" s="30">
        <f t="shared" si="14"/>
        <v>1261</v>
      </c>
      <c r="H87" s="30">
        <f t="shared" si="14"/>
        <v>291</v>
      </c>
    </row>
    <row r="88" spans="1:8" ht="15" customHeight="1" x14ac:dyDescent="0.2">
      <c r="A88" s="42" t="s">
        <v>179</v>
      </c>
      <c r="B88" s="40" t="s">
        <v>168</v>
      </c>
      <c r="C88" s="43" t="s">
        <v>131</v>
      </c>
      <c r="D88" s="43" t="s">
        <v>242</v>
      </c>
      <c r="E88" s="43" t="s">
        <v>180</v>
      </c>
      <c r="F88" s="30">
        <v>771</v>
      </c>
      <c r="G88" s="30">
        <v>1261</v>
      </c>
      <c r="H88" s="30">
        <v>291</v>
      </c>
    </row>
    <row r="89" spans="1:8" ht="15.75" customHeight="1" x14ac:dyDescent="0.2">
      <c r="A89" s="28" t="s">
        <v>243</v>
      </c>
      <c r="B89" s="40" t="s">
        <v>168</v>
      </c>
      <c r="C89" s="31" t="s">
        <v>131</v>
      </c>
      <c r="D89" s="31" t="s">
        <v>244</v>
      </c>
      <c r="E89" s="31"/>
      <c r="F89" s="32">
        <f>SUM(F90)</f>
        <v>2</v>
      </c>
      <c r="G89" s="32">
        <f t="shared" si="14"/>
        <v>2</v>
      </c>
      <c r="H89" s="32">
        <f t="shared" si="14"/>
        <v>2</v>
      </c>
    </row>
    <row r="90" spans="1:8" ht="12.75" customHeight="1" x14ac:dyDescent="0.2">
      <c r="A90" s="42" t="s">
        <v>245</v>
      </c>
      <c r="B90" s="40" t="s">
        <v>168</v>
      </c>
      <c r="C90" s="43" t="s">
        <v>131</v>
      </c>
      <c r="D90" s="43" t="s">
        <v>246</v>
      </c>
      <c r="E90" s="43"/>
      <c r="F90" s="30">
        <f>SUM(F91)</f>
        <v>2</v>
      </c>
      <c r="G90" s="30">
        <f t="shared" si="14"/>
        <v>2</v>
      </c>
      <c r="H90" s="30">
        <f t="shared" si="14"/>
        <v>2</v>
      </c>
    </row>
    <row r="91" spans="1:8" ht="14.25" customHeight="1" x14ac:dyDescent="0.2">
      <c r="A91" s="42" t="s">
        <v>179</v>
      </c>
      <c r="B91" s="40" t="s">
        <v>168</v>
      </c>
      <c r="C91" s="43" t="s">
        <v>131</v>
      </c>
      <c r="D91" s="43" t="s">
        <v>246</v>
      </c>
      <c r="E91" s="43" t="s">
        <v>180</v>
      </c>
      <c r="F91" s="130">
        <v>2</v>
      </c>
      <c r="G91" s="130">
        <v>2</v>
      </c>
      <c r="H91" s="130">
        <v>2</v>
      </c>
    </row>
    <row r="92" spans="1:8" ht="15.75" customHeight="1" x14ac:dyDescent="0.2">
      <c r="A92" s="25" t="s">
        <v>132</v>
      </c>
      <c r="B92" s="40" t="s">
        <v>168</v>
      </c>
      <c r="C92" s="26" t="s">
        <v>133</v>
      </c>
      <c r="D92" s="43"/>
      <c r="E92" s="43"/>
      <c r="F92" s="27">
        <f>SUM(F93+F96+F115)</f>
        <v>3984.17</v>
      </c>
      <c r="G92" s="27">
        <f>SUM(G93+G96+G115)</f>
        <v>3497</v>
      </c>
      <c r="H92" s="27">
        <f>SUM(H93+H96+H115)</f>
        <v>3452</v>
      </c>
    </row>
    <row r="93" spans="1:8" ht="15.75" customHeight="1" x14ac:dyDescent="0.2">
      <c r="A93" s="116" t="s">
        <v>134</v>
      </c>
      <c r="B93" s="138"/>
      <c r="C93" s="117" t="s">
        <v>135</v>
      </c>
      <c r="D93" s="119"/>
      <c r="E93" s="119"/>
      <c r="F93" s="118">
        <f>SUM(F94)</f>
        <v>428.5</v>
      </c>
      <c r="G93" s="118">
        <f t="shared" ref="G93:H93" si="15">SUM(G94)</f>
        <v>0</v>
      </c>
      <c r="H93" s="118">
        <f t="shared" si="15"/>
        <v>0</v>
      </c>
    </row>
    <row r="94" spans="1:8" ht="17.25" customHeight="1" x14ac:dyDescent="0.2">
      <c r="A94" s="142" t="s">
        <v>418</v>
      </c>
      <c r="B94" s="115" t="s">
        <v>168</v>
      </c>
      <c r="C94" s="121" t="s">
        <v>135</v>
      </c>
      <c r="D94" s="125" t="s">
        <v>417</v>
      </c>
      <c r="E94" s="121"/>
      <c r="F94" s="122">
        <f>SUM(F95)</f>
        <v>428.5</v>
      </c>
      <c r="G94" s="122">
        <f t="shared" ref="G94:H94" si="16">SUM(G95)</f>
        <v>0</v>
      </c>
      <c r="H94" s="122">
        <f t="shared" si="16"/>
        <v>0</v>
      </c>
    </row>
    <row r="95" spans="1:8" ht="15.75" customHeight="1" x14ac:dyDescent="0.2">
      <c r="A95" s="42" t="s">
        <v>187</v>
      </c>
      <c r="B95" s="115" t="s">
        <v>168</v>
      </c>
      <c r="C95" s="121" t="s">
        <v>135</v>
      </c>
      <c r="D95" s="125" t="s">
        <v>417</v>
      </c>
      <c r="E95" s="121" t="s">
        <v>188</v>
      </c>
      <c r="F95" s="140">
        <v>428.5</v>
      </c>
      <c r="G95" s="140"/>
      <c r="H95" s="140"/>
    </row>
    <row r="96" spans="1:8" ht="14.25" customHeight="1" x14ac:dyDescent="0.2">
      <c r="A96" s="33" t="s">
        <v>136</v>
      </c>
      <c r="B96" s="40" t="s">
        <v>168</v>
      </c>
      <c r="C96" s="34" t="s">
        <v>137</v>
      </c>
      <c r="D96" s="34"/>
      <c r="E96" s="34"/>
      <c r="F96" s="35">
        <f>SUM(F97+F110+F107)</f>
        <v>1877.17</v>
      </c>
      <c r="G96" s="35">
        <f t="shared" ref="G96:H96" si="17">SUM(G97+G110+G107)</f>
        <v>1350</v>
      </c>
      <c r="H96" s="35">
        <f t="shared" si="17"/>
        <v>1250</v>
      </c>
    </row>
    <row r="97" spans="1:8" ht="14.25" customHeight="1" x14ac:dyDescent="0.2">
      <c r="A97" s="28" t="s">
        <v>247</v>
      </c>
      <c r="B97" s="40" t="s">
        <v>168</v>
      </c>
      <c r="C97" s="31" t="s">
        <v>137</v>
      </c>
      <c r="D97" s="44" t="s">
        <v>248</v>
      </c>
      <c r="E97" s="31"/>
      <c r="F97" s="32">
        <f>SUM(F98+F100+F102+F104)</f>
        <v>1470</v>
      </c>
      <c r="G97" s="32">
        <f t="shared" ref="G97:H97" si="18">SUM(G98+G100+G102+G104)</f>
        <v>1350</v>
      </c>
      <c r="H97" s="32">
        <f t="shared" si="18"/>
        <v>1250</v>
      </c>
    </row>
    <row r="98" spans="1:8" ht="14.25" customHeight="1" x14ac:dyDescent="0.2">
      <c r="A98" s="42" t="s">
        <v>249</v>
      </c>
      <c r="B98" s="40" t="s">
        <v>168</v>
      </c>
      <c r="C98" s="43" t="s">
        <v>137</v>
      </c>
      <c r="D98" s="45" t="s">
        <v>250</v>
      </c>
      <c r="E98" s="43"/>
      <c r="F98" s="30">
        <f>SUM(F99:F99)</f>
        <v>600</v>
      </c>
      <c r="G98" s="30">
        <f>SUM(G99:G99)</f>
        <v>600</v>
      </c>
      <c r="H98" s="30">
        <f>SUM(H99:H99)</f>
        <v>600</v>
      </c>
    </row>
    <row r="99" spans="1:8" ht="15" customHeight="1" x14ac:dyDescent="0.2">
      <c r="A99" s="42" t="s">
        <v>179</v>
      </c>
      <c r="B99" s="40" t="s">
        <v>168</v>
      </c>
      <c r="C99" s="43" t="s">
        <v>137</v>
      </c>
      <c r="D99" s="45" t="s">
        <v>250</v>
      </c>
      <c r="E99" s="43" t="s">
        <v>180</v>
      </c>
      <c r="F99" s="130">
        <v>600</v>
      </c>
      <c r="G99" s="130">
        <v>600</v>
      </c>
      <c r="H99" s="130">
        <v>600</v>
      </c>
    </row>
    <row r="100" spans="1:8" ht="12.75" customHeight="1" x14ac:dyDescent="0.2">
      <c r="A100" s="42" t="s">
        <v>251</v>
      </c>
      <c r="B100" s="40" t="s">
        <v>168</v>
      </c>
      <c r="C100" s="43" t="s">
        <v>137</v>
      </c>
      <c r="D100" s="45" t="s">
        <v>252</v>
      </c>
      <c r="E100" s="43"/>
      <c r="F100" s="48">
        <f>SUM(F101)</f>
        <v>320</v>
      </c>
      <c r="G100" s="48">
        <f>SUM(G101)</f>
        <v>300</v>
      </c>
      <c r="H100" s="48">
        <f>SUM(H101)</f>
        <v>300</v>
      </c>
    </row>
    <row r="101" spans="1:8" ht="13.5" customHeight="1" x14ac:dyDescent="0.2">
      <c r="A101" s="42" t="s">
        <v>179</v>
      </c>
      <c r="B101" s="40" t="s">
        <v>168</v>
      </c>
      <c r="C101" s="43" t="s">
        <v>137</v>
      </c>
      <c r="D101" s="45" t="s">
        <v>252</v>
      </c>
      <c r="E101" s="43" t="s">
        <v>180</v>
      </c>
      <c r="F101" s="130">
        <v>320</v>
      </c>
      <c r="G101" s="130">
        <v>300</v>
      </c>
      <c r="H101" s="130">
        <v>300</v>
      </c>
    </row>
    <row r="102" spans="1:8" ht="15" customHeight="1" x14ac:dyDescent="0.2">
      <c r="A102" s="42" t="s">
        <v>253</v>
      </c>
      <c r="B102" s="40" t="s">
        <v>168</v>
      </c>
      <c r="C102" s="43" t="s">
        <v>137</v>
      </c>
      <c r="D102" s="45" t="s">
        <v>254</v>
      </c>
      <c r="E102" s="43"/>
      <c r="F102" s="48">
        <f>SUM(F103)</f>
        <v>300</v>
      </c>
      <c r="G102" s="48">
        <f>SUM(G103)</f>
        <v>200</v>
      </c>
      <c r="H102" s="48">
        <f>SUM(H103)</f>
        <v>100</v>
      </c>
    </row>
    <row r="103" spans="1:8" ht="16.5" customHeight="1" x14ac:dyDescent="0.2">
      <c r="A103" s="42" t="s">
        <v>179</v>
      </c>
      <c r="B103" s="40" t="s">
        <v>168</v>
      </c>
      <c r="C103" s="43" t="s">
        <v>137</v>
      </c>
      <c r="D103" s="45" t="s">
        <v>254</v>
      </c>
      <c r="E103" s="43" t="s">
        <v>180</v>
      </c>
      <c r="F103" s="130">
        <v>300</v>
      </c>
      <c r="G103" s="130">
        <v>200</v>
      </c>
      <c r="H103" s="130">
        <v>100</v>
      </c>
    </row>
    <row r="104" spans="1:8" ht="13.5" customHeight="1" x14ac:dyDescent="0.2">
      <c r="A104" s="42" t="s">
        <v>255</v>
      </c>
      <c r="B104" s="40" t="s">
        <v>168</v>
      </c>
      <c r="C104" s="43" t="s">
        <v>137</v>
      </c>
      <c r="D104" s="45" t="s">
        <v>256</v>
      </c>
      <c r="E104" s="43"/>
      <c r="F104" s="48">
        <f>SUM(F105:F106)</f>
        <v>250</v>
      </c>
      <c r="G104" s="48">
        <f>SUM(G105:G106)</f>
        <v>250</v>
      </c>
      <c r="H104" s="48">
        <f>SUM(H105:H106)</f>
        <v>250</v>
      </c>
    </row>
    <row r="105" spans="1:8" ht="12.75" customHeight="1" x14ac:dyDescent="0.2">
      <c r="A105" s="42" t="s">
        <v>179</v>
      </c>
      <c r="B105" s="40" t="s">
        <v>168</v>
      </c>
      <c r="C105" s="43" t="s">
        <v>137</v>
      </c>
      <c r="D105" s="45" t="s">
        <v>256</v>
      </c>
      <c r="E105" s="43" t="s">
        <v>180</v>
      </c>
      <c r="F105" s="130">
        <v>250</v>
      </c>
      <c r="G105" s="130">
        <v>250</v>
      </c>
      <c r="H105" s="130">
        <v>250</v>
      </c>
    </row>
    <row r="106" spans="1:8" ht="13.5" hidden="1" customHeight="1" x14ac:dyDescent="0.2">
      <c r="A106" s="42" t="s">
        <v>181</v>
      </c>
      <c r="B106" s="40" t="s">
        <v>168</v>
      </c>
      <c r="C106" s="43" t="s">
        <v>137</v>
      </c>
      <c r="D106" s="45" t="s">
        <v>256</v>
      </c>
      <c r="E106" s="43" t="s">
        <v>182</v>
      </c>
      <c r="F106" s="48">
        <v>0</v>
      </c>
      <c r="G106" s="48"/>
      <c r="H106" s="48"/>
    </row>
    <row r="107" spans="1:8" ht="13.5" customHeight="1" x14ac:dyDescent="0.2">
      <c r="A107" s="142" t="s">
        <v>418</v>
      </c>
      <c r="B107" s="115" t="s">
        <v>168</v>
      </c>
      <c r="C107" s="43" t="s">
        <v>137</v>
      </c>
      <c r="D107" s="125" t="s">
        <v>417</v>
      </c>
      <c r="E107" s="43"/>
      <c r="F107" s="48">
        <f>SUM(F108)</f>
        <v>407.17</v>
      </c>
      <c r="G107" s="48">
        <f>SUM(G108:G109)</f>
        <v>0</v>
      </c>
      <c r="H107" s="48">
        <f>SUM(H108:H109)</f>
        <v>0</v>
      </c>
    </row>
    <row r="108" spans="1:8" ht="14.25" customHeight="1" x14ac:dyDescent="0.2">
      <c r="A108" s="42" t="s">
        <v>187</v>
      </c>
      <c r="B108" s="115" t="s">
        <v>168</v>
      </c>
      <c r="C108" s="43" t="s">
        <v>137</v>
      </c>
      <c r="D108" s="125" t="s">
        <v>417</v>
      </c>
      <c r="E108" s="121" t="s">
        <v>188</v>
      </c>
      <c r="F108" s="141">
        <v>407.17</v>
      </c>
      <c r="G108" s="141"/>
      <c r="H108" s="141"/>
    </row>
    <row r="109" spans="1:8" ht="15" hidden="1" customHeight="1" x14ac:dyDescent="0.2">
      <c r="A109" s="42" t="s">
        <v>181</v>
      </c>
      <c r="B109" s="40" t="s">
        <v>168</v>
      </c>
      <c r="C109" s="43" t="s">
        <v>137</v>
      </c>
      <c r="D109" s="45" t="s">
        <v>257</v>
      </c>
      <c r="E109" s="43" t="s">
        <v>182</v>
      </c>
      <c r="F109" s="48"/>
      <c r="G109" s="48"/>
      <c r="H109" s="48"/>
    </row>
    <row r="110" spans="1:8" ht="12.75" hidden="1" customHeight="1" x14ac:dyDescent="0.2">
      <c r="A110" s="28" t="s">
        <v>258</v>
      </c>
      <c r="B110" s="40" t="s">
        <v>168</v>
      </c>
      <c r="C110" s="31" t="s">
        <v>137</v>
      </c>
      <c r="D110" s="31" t="s">
        <v>259</v>
      </c>
      <c r="E110" s="31"/>
      <c r="F110" s="46">
        <f>SUM(F111+F113)</f>
        <v>0</v>
      </c>
      <c r="G110" s="46">
        <f>SUM(G111+G113)</f>
        <v>0</v>
      </c>
      <c r="H110" s="46">
        <f>SUM(H111+H113)</f>
        <v>0</v>
      </c>
    </row>
    <row r="111" spans="1:8" ht="12" hidden="1" customHeight="1" x14ac:dyDescent="0.2">
      <c r="A111" s="42" t="s">
        <v>260</v>
      </c>
      <c r="B111" s="40" t="s">
        <v>168</v>
      </c>
      <c r="C111" s="43" t="s">
        <v>137</v>
      </c>
      <c r="D111" s="47" t="s">
        <v>261</v>
      </c>
      <c r="E111" s="43"/>
      <c r="F111" s="48">
        <f>SUM(F112)</f>
        <v>0</v>
      </c>
      <c r="G111" s="48">
        <f>SUM(G112)</f>
        <v>0</v>
      </c>
      <c r="H111" s="48">
        <f>SUM(H112)</f>
        <v>0</v>
      </c>
    </row>
    <row r="112" spans="1:8" ht="14.25" hidden="1" customHeight="1" x14ac:dyDescent="0.2">
      <c r="A112" s="42" t="s">
        <v>179</v>
      </c>
      <c r="B112" s="40" t="s">
        <v>168</v>
      </c>
      <c r="C112" s="43" t="s">
        <v>137</v>
      </c>
      <c r="D112" s="47" t="s">
        <v>261</v>
      </c>
      <c r="E112" s="43" t="s">
        <v>180</v>
      </c>
      <c r="F112" s="48"/>
      <c r="G112" s="48"/>
      <c r="H112" s="48"/>
    </row>
    <row r="113" spans="1:8" ht="15.75" hidden="1" customHeight="1" x14ac:dyDescent="0.2">
      <c r="A113" s="120" t="s">
        <v>418</v>
      </c>
      <c r="B113" s="115" t="s">
        <v>168</v>
      </c>
      <c r="C113" s="121" t="s">
        <v>139</v>
      </c>
      <c r="D113" s="125" t="s">
        <v>417</v>
      </c>
      <c r="E113" s="43"/>
      <c r="F113" s="48">
        <f>SUM(F114)</f>
        <v>0</v>
      </c>
      <c r="G113" s="48">
        <f>SUM(G114)</f>
        <v>0</v>
      </c>
      <c r="H113" s="48">
        <f>SUM(H114)</f>
        <v>0</v>
      </c>
    </row>
    <row r="114" spans="1:8" ht="13.5" hidden="1" customHeight="1" x14ac:dyDescent="0.2">
      <c r="A114" s="120" t="s">
        <v>179</v>
      </c>
      <c r="B114" s="115" t="s">
        <v>168</v>
      </c>
      <c r="C114" s="121" t="s">
        <v>139</v>
      </c>
      <c r="D114" s="125" t="s">
        <v>417</v>
      </c>
      <c r="E114" s="43" t="s">
        <v>180</v>
      </c>
      <c r="F114" s="48"/>
      <c r="G114" s="48"/>
      <c r="H114" s="48"/>
    </row>
    <row r="115" spans="1:8" ht="13.5" customHeight="1" x14ac:dyDescent="0.2">
      <c r="A115" s="33" t="s">
        <v>138</v>
      </c>
      <c r="B115" s="40" t="s">
        <v>168</v>
      </c>
      <c r="C115" s="34" t="s">
        <v>139</v>
      </c>
      <c r="D115" s="139"/>
      <c r="E115" s="34"/>
      <c r="F115" s="90">
        <f>SUM(F116+F118)</f>
        <v>1678.5</v>
      </c>
      <c r="G115" s="90">
        <f t="shared" ref="G115:H115" si="19">SUM(G116+G118)</f>
        <v>2147</v>
      </c>
      <c r="H115" s="90">
        <f t="shared" si="19"/>
        <v>2202</v>
      </c>
    </row>
    <row r="116" spans="1:8" ht="13.5" customHeight="1" x14ac:dyDescent="0.2">
      <c r="A116" s="142" t="s">
        <v>418</v>
      </c>
      <c r="B116" s="115" t="s">
        <v>168</v>
      </c>
      <c r="C116" s="121" t="s">
        <v>139</v>
      </c>
      <c r="D116" s="125" t="s">
        <v>417</v>
      </c>
      <c r="E116" s="121"/>
      <c r="F116" s="122">
        <f>SUM(F117)</f>
        <v>428.5</v>
      </c>
      <c r="G116" s="122">
        <f t="shared" ref="G116" si="20">SUM(G117)</f>
        <v>857</v>
      </c>
      <c r="H116" s="122">
        <f t="shared" ref="H116" si="21">SUM(H117)</f>
        <v>857</v>
      </c>
    </row>
    <row r="117" spans="1:8" ht="13.5" customHeight="1" x14ac:dyDescent="0.2">
      <c r="A117" s="42" t="s">
        <v>187</v>
      </c>
      <c r="B117" s="115" t="s">
        <v>168</v>
      </c>
      <c r="C117" s="121" t="s">
        <v>139</v>
      </c>
      <c r="D117" s="125" t="s">
        <v>417</v>
      </c>
      <c r="E117" s="121" t="s">
        <v>188</v>
      </c>
      <c r="F117" s="140">
        <v>428.5</v>
      </c>
      <c r="G117" s="140">
        <v>857</v>
      </c>
      <c r="H117" s="140">
        <v>857</v>
      </c>
    </row>
    <row r="118" spans="1:8" ht="15" customHeight="1" x14ac:dyDescent="0.2">
      <c r="A118" s="28" t="s">
        <v>262</v>
      </c>
      <c r="B118" s="40" t="s">
        <v>168</v>
      </c>
      <c r="C118" s="31" t="s">
        <v>139</v>
      </c>
      <c r="D118" s="44" t="s">
        <v>263</v>
      </c>
      <c r="E118" s="31"/>
      <c r="F118" s="46">
        <f>SUM(F119+F121+F123+F125+F127)</f>
        <v>1250</v>
      </c>
      <c r="G118" s="46">
        <f>SUM(G119+G121+G123+G125+G127)</f>
        <v>1290</v>
      </c>
      <c r="H118" s="46">
        <f>SUM(H119+H121+H123+H125+H127)</f>
        <v>1345</v>
      </c>
    </row>
    <row r="119" spans="1:8" ht="15" hidden="1" customHeight="1" x14ac:dyDescent="0.2">
      <c r="A119" s="42" t="s">
        <v>264</v>
      </c>
      <c r="B119" s="40" t="s">
        <v>168</v>
      </c>
      <c r="C119" s="43" t="s">
        <v>139</v>
      </c>
      <c r="D119" s="45" t="s">
        <v>265</v>
      </c>
      <c r="E119" s="43"/>
      <c r="F119" s="48">
        <f>SUM(F120)</f>
        <v>0</v>
      </c>
      <c r="G119" s="48">
        <f t="shared" ref="G119:H119" si="22">SUM(G120)</f>
        <v>0</v>
      </c>
      <c r="H119" s="48">
        <f t="shared" si="22"/>
        <v>0</v>
      </c>
    </row>
    <row r="120" spans="1:8" ht="13.5" hidden="1" customHeight="1" x14ac:dyDescent="0.2">
      <c r="A120" s="42" t="s">
        <v>179</v>
      </c>
      <c r="B120" s="40" t="s">
        <v>168</v>
      </c>
      <c r="C120" s="43" t="s">
        <v>139</v>
      </c>
      <c r="D120" s="45" t="s">
        <v>265</v>
      </c>
      <c r="E120" s="43" t="s">
        <v>180</v>
      </c>
      <c r="F120" s="48">
        <v>0</v>
      </c>
      <c r="G120" s="48">
        <v>0</v>
      </c>
      <c r="H120" s="48">
        <v>0</v>
      </c>
    </row>
    <row r="121" spans="1:8" ht="15" hidden="1" customHeight="1" x14ac:dyDescent="0.2">
      <c r="A121" s="42" t="s">
        <v>266</v>
      </c>
      <c r="B121" s="40" t="s">
        <v>168</v>
      </c>
      <c r="C121" s="43" t="s">
        <v>139</v>
      </c>
      <c r="D121" s="45" t="s">
        <v>267</v>
      </c>
      <c r="E121" s="43"/>
      <c r="F121" s="48">
        <f>SUM(F122)</f>
        <v>0</v>
      </c>
      <c r="G121" s="48">
        <f t="shared" ref="G121:H121" si="23">SUM(G122)</f>
        <v>0</v>
      </c>
      <c r="H121" s="48">
        <f t="shared" si="23"/>
        <v>0</v>
      </c>
    </row>
    <row r="122" spans="1:8" ht="12.75" hidden="1" customHeight="1" x14ac:dyDescent="0.2">
      <c r="A122" s="42" t="s">
        <v>179</v>
      </c>
      <c r="B122" s="40" t="s">
        <v>168</v>
      </c>
      <c r="C122" s="43" t="s">
        <v>139</v>
      </c>
      <c r="D122" s="45" t="s">
        <v>267</v>
      </c>
      <c r="E122" s="43" t="s">
        <v>180</v>
      </c>
      <c r="F122" s="130"/>
      <c r="G122" s="130"/>
      <c r="H122" s="130"/>
    </row>
    <row r="123" spans="1:8" ht="14.25" customHeight="1" x14ac:dyDescent="0.2">
      <c r="A123" s="42" t="s">
        <v>268</v>
      </c>
      <c r="B123" s="40" t="s">
        <v>168</v>
      </c>
      <c r="C123" s="43" t="s">
        <v>139</v>
      </c>
      <c r="D123" s="45" t="s">
        <v>269</v>
      </c>
      <c r="E123" s="43"/>
      <c r="F123" s="48">
        <f>SUM(F124)</f>
        <v>150</v>
      </c>
      <c r="G123" s="48">
        <f t="shared" ref="G123:H123" si="24">SUM(G124)</f>
        <v>150</v>
      </c>
      <c r="H123" s="48">
        <f t="shared" si="24"/>
        <v>150</v>
      </c>
    </row>
    <row r="124" spans="1:8" ht="15.75" customHeight="1" x14ac:dyDescent="0.2">
      <c r="A124" s="42" t="s">
        <v>179</v>
      </c>
      <c r="B124" s="40" t="s">
        <v>168</v>
      </c>
      <c r="C124" s="43" t="s">
        <v>139</v>
      </c>
      <c r="D124" s="45" t="s">
        <v>269</v>
      </c>
      <c r="E124" s="43" t="s">
        <v>180</v>
      </c>
      <c r="F124" s="130">
        <v>150</v>
      </c>
      <c r="G124" s="130">
        <v>150</v>
      </c>
      <c r="H124" s="130">
        <v>150</v>
      </c>
    </row>
    <row r="125" spans="1:8" ht="12" customHeight="1" x14ac:dyDescent="0.2">
      <c r="A125" s="42" t="s">
        <v>270</v>
      </c>
      <c r="B125" s="40" t="s">
        <v>168</v>
      </c>
      <c r="C125" s="43" t="s">
        <v>139</v>
      </c>
      <c r="D125" s="45" t="s">
        <v>271</v>
      </c>
      <c r="E125" s="43"/>
      <c r="F125" s="48">
        <f>SUM(F126)</f>
        <v>1100</v>
      </c>
      <c r="G125" s="48">
        <f>SUM(G126)</f>
        <v>1140</v>
      </c>
      <c r="H125" s="48">
        <f>SUM(H126)</f>
        <v>1195</v>
      </c>
    </row>
    <row r="126" spans="1:8" ht="13.5" customHeight="1" x14ac:dyDescent="0.2">
      <c r="A126" s="42" t="s">
        <v>179</v>
      </c>
      <c r="B126" s="40" t="s">
        <v>168</v>
      </c>
      <c r="C126" s="43" t="s">
        <v>139</v>
      </c>
      <c r="D126" s="45" t="s">
        <v>271</v>
      </c>
      <c r="E126" s="43" t="s">
        <v>180</v>
      </c>
      <c r="F126" s="130">
        <v>1100</v>
      </c>
      <c r="G126" s="130">
        <v>1140</v>
      </c>
      <c r="H126" s="130">
        <v>1195</v>
      </c>
    </row>
    <row r="127" spans="1:8" ht="13.5" hidden="1" customHeight="1" x14ac:dyDescent="0.2">
      <c r="A127" s="42" t="s">
        <v>375</v>
      </c>
      <c r="B127" s="40" t="s">
        <v>168</v>
      </c>
      <c r="C127" s="43" t="s">
        <v>139</v>
      </c>
      <c r="D127" s="45" t="s">
        <v>374</v>
      </c>
      <c r="E127" s="43"/>
      <c r="F127" s="30">
        <f>SUM(F128)</f>
        <v>0</v>
      </c>
      <c r="G127" s="30">
        <f>SUM(G128)</f>
        <v>0</v>
      </c>
      <c r="H127" s="30">
        <f>SUM(H128)</f>
        <v>0</v>
      </c>
    </row>
    <row r="128" spans="1:8" ht="12" hidden="1" customHeight="1" x14ac:dyDescent="0.2">
      <c r="A128" s="42" t="s">
        <v>179</v>
      </c>
      <c r="B128" s="40" t="s">
        <v>168</v>
      </c>
      <c r="C128" s="43" t="s">
        <v>139</v>
      </c>
      <c r="D128" s="45" t="s">
        <v>374</v>
      </c>
      <c r="E128" s="43" t="s">
        <v>180</v>
      </c>
      <c r="F128" s="30"/>
      <c r="G128" s="30"/>
      <c r="H128" s="30"/>
    </row>
    <row r="129" spans="1:8" ht="14.25" customHeight="1" x14ac:dyDescent="0.2">
      <c r="A129" s="25" t="s">
        <v>140</v>
      </c>
      <c r="B129" s="40" t="s">
        <v>168</v>
      </c>
      <c r="C129" s="26" t="s">
        <v>141</v>
      </c>
      <c r="D129" s="43"/>
      <c r="E129" s="43"/>
      <c r="F129" s="27">
        <f>SUM(F130+F134)</f>
        <v>15</v>
      </c>
      <c r="G129" s="27">
        <f t="shared" ref="G129:H129" si="25">SUM(G130+G134)</f>
        <v>15</v>
      </c>
      <c r="H129" s="27">
        <f t="shared" si="25"/>
        <v>15</v>
      </c>
    </row>
    <row r="130" spans="1:8" ht="15" customHeight="1" x14ac:dyDescent="0.2">
      <c r="A130" s="33" t="s">
        <v>142</v>
      </c>
      <c r="B130" s="40" t="s">
        <v>168</v>
      </c>
      <c r="C130" s="34" t="s">
        <v>143</v>
      </c>
      <c r="D130" s="34"/>
      <c r="E130" s="34"/>
      <c r="F130" s="35">
        <f t="shared" ref="F130:H132" si="26">SUM(F131)</f>
        <v>10</v>
      </c>
      <c r="G130" s="35">
        <f t="shared" si="26"/>
        <v>10</v>
      </c>
      <c r="H130" s="35">
        <f t="shared" si="26"/>
        <v>10</v>
      </c>
    </row>
    <row r="131" spans="1:8" ht="14.25" customHeight="1" x14ac:dyDescent="0.2">
      <c r="A131" s="28" t="s">
        <v>362</v>
      </c>
      <c r="B131" s="40" t="s">
        <v>168</v>
      </c>
      <c r="C131" s="31" t="s">
        <v>143</v>
      </c>
      <c r="D131" s="31" t="s">
        <v>272</v>
      </c>
      <c r="E131" s="31"/>
      <c r="F131" s="32">
        <f>SUM(F132)</f>
        <v>10</v>
      </c>
      <c r="G131" s="32">
        <f t="shared" si="26"/>
        <v>10</v>
      </c>
      <c r="H131" s="32">
        <f t="shared" si="26"/>
        <v>10</v>
      </c>
    </row>
    <row r="132" spans="1:8" ht="13.5" customHeight="1" x14ac:dyDescent="0.2">
      <c r="A132" s="42" t="s">
        <v>273</v>
      </c>
      <c r="B132" s="40" t="s">
        <v>168</v>
      </c>
      <c r="C132" s="43" t="s">
        <v>143</v>
      </c>
      <c r="D132" s="43" t="s">
        <v>274</v>
      </c>
      <c r="E132" s="43"/>
      <c r="F132" s="30">
        <f>SUM(F133)</f>
        <v>10</v>
      </c>
      <c r="G132" s="30">
        <f t="shared" si="26"/>
        <v>10</v>
      </c>
      <c r="H132" s="30">
        <f t="shared" si="26"/>
        <v>10</v>
      </c>
    </row>
    <row r="133" spans="1:8" ht="15.75" customHeight="1" x14ac:dyDescent="0.2">
      <c r="A133" s="42" t="s">
        <v>179</v>
      </c>
      <c r="B133" s="40" t="s">
        <v>168</v>
      </c>
      <c r="C133" s="43" t="s">
        <v>143</v>
      </c>
      <c r="D133" s="43" t="s">
        <v>274</v>
      </c>
      <c r="E133" s="43" t="s">
        <v>180</v>
      </c>
      <c r="F133" s="130">
        <v>10</v>
      </c>
      <c r="G133" s="130">
        <v>10</v>
      </c>
      <c r="H133" s="130">
        <v>10</v>
      </c>
    </row>
    <row r="134" spans="1:8" ht="13.5" customHeight="1" x14ac:dyDescent="0.2">
      <c r="A134" s="28" t="s">
        <v>226</v>
      </c>
      <c r="B134" s="40" t="s">
        <v>168</v>
      </c>
      <c r="C134" s="31" t="s">
        <v>143</v>
      </c>
      <c r="D134" s="31" t="s">
        <v>219</v>
      </c>
      <c r="E134" s="31"/>
      <c r="F134" s="35">
        <f>SUM(F135)</f>
        <v>5</v>
      </c>
      <c r="G134" s="35">
        <f t="shared" ref="G134:H134" si="27">SUM(G135)</f>
        <v>5</v>
      </c>
      <c r="H134" s="35">
        <f t="shared" si="27"/>
        <v>5</v>
      </c>
    </row>
    <row r="135" spans="1:8" ht="25.5" customHeight="1" x14ac:dyDescent="0.2">
      <c r="A135" s="42" t="s">
        <v>227</v>
      </c>
      <c r="B135" s="40" t="s">
        <v>168</v>
      </c>
      <c r="C135" s="43" t="s">
        <v>143</v>
      </c>
      <c r="D135" s="43" t="s">
        <v>228</v>
      </c>
      <c r="E135" s="43"/>
      <c r="F135" s="30">
        <f>SUM(F136)</f>
        <v>5</v>
      </c>
      <c r="G135" s="30">
        <f>SUM(G136)</f>
        <v>5</v>
      </c>
      <c r="H135" s="30">
        <f>SUM(H136)</f>
        <v>5</v>
      </c>
    </row>
    <row r="136" spans="1:8" ht="12.75" customHeight="1" x14ac:dyDescent="0.2">
      <c r="A136" s="42" t="s">
        <v>179</v>
      </c>
      <c r="B136" s="40" t="s">
        <v>168</v>
      </c>
      <c r="C136" s="43" t="s">
        <v>143</v>
      </c>
      <c r="D136" s="43" t="s">
        <v>228</v>
      </c>
      <c r="E136" s="43" t="s">
        <v>180</v>
      </c>
      <c r="F136" s="130">
        <v>5</v>
      </c>
      <c r="G136" s="130">
        <v>5</v>
      </c>
      <c r="H136" s="130">
        <v>5</v>
      </c>
    </row>
    <row r="137" spans="1:8" ht="15" customHeight="1" x14ac:dyDescent="0.2">
      <c r="A137" s="25" t="s">
        <v>144</v>
      </c>
      <c r="B137" s="40" t="s">
        <v>168</v>
      </c>
      <c r="C137" s="26" t="s">
        <v>145</v>
      </c>
      <c r="D137" s="43"/>
      <c r="E137" s="43"/>
      <c r="F137" s="27">
        <f>SUM(F138)</f>
        <v>539</v>
      </c>
      <c r="G137" s="27">
        <f>SUM(G138)</f>
        <v>395</v>
      </c>
      <c r="H137" s="27">
        <f>SUM(H138)</f>
        <v>395</v>
      </c>
    </row>
    <row r="138" spans="1:8" ht="14.25" customHeight="1" x14ac:dyDescent="0.2">
      <c r="A138" s="33" t="s">
        <v>146</v>
      </c>
      <c r="B138" s="40" t="s">
        <v>168</v>
      </c>
      <c r="C138" s="34" t="s">
        <v>147</v>
      </c>
      <c r="D138" s="34"/>
      <c r="E138" s="34"/>
      <c r="F138" s="35">
        <f>SUM(F139+F143)</f>
        <v>539</v>
      </c>
      <c r="G138" s="35">
        <f>SUM(G139+G143)</f>
        <v>395</v>
      </c>
      <c r="H138" s="35">
        <f>SUM(H139+H143)</f>
        <v>395</v>
      </c>
    </row>
    <row r="139" spans="1:8" ht="15.75" customHeight="1" x14ac:dyDescent="0.2">
      <c r="A139" s="28" t="s">
        <v>275</v>
      </c>
      <c r="B139" s="40" t="s">
        <v>168</v>
      </c>
      <c r="C139" s="31" t="s">
        <v>147</v>
      </c>
      <c r="D139" s="31" t="s">
        <v>276</v>
      </c>
      <c r="E139" s="31"/>
      <c r="F139" s="32">
        <f>SUM(F140)</f>
        <v>15</v>
      </c>
      <c r="G139" s="32">
        <f>SUM(G140)</f>
        <v>15</v>
      </c>
      <c r="H139" s="32">
        <f>SUM(H140)</f>
        <v>15</v>
      </c>
    </row>
    <row r="140" spans="1:8" ht="15.75" customHeight="1" x14ac:dyDescent="0.2">
      <c r="A140" s="42" t="s">
        <v>277</v>
      </c>
      <c r="B140" s="40" t="s">
        <v>168</v>
      </c>
      <c r="C140" s="43" t="s">
        <v>147</v>
      </c>
      <c r="D140" s="43" t="s">
        <v>278</v>
      </c>
      <c r="E140" s="43"/>
      <c r="F140" s="30">
        <f>SUM(F142+F141)</f>
        <v>15</v>
      </c>
      <c r="G140" s="30">
        <f>SUM(G142+G141)</f>
        <v>15</v>
      </c>
      <c r="H140" s="30">
        <f>SUM(H142+H141)</f>
        <v>15</v>
      </c>
    </row>
    <row r="141" spans="1:8" ht="27" hidden="1" customHeight="1" x14ac:dyDescent="0.2">
      <c r="A141" s="42" t="s">
        <v>179</v>
      </c>
      <c r="B141" s="40" t="s">
        <v>168</v>
      </c>
      <c r="C141" s="43" t="s">
        <v>147</v>
      </c>
      <c r="D141" s="43" t="s">
        <v>278</v>
      </c>
      <c r="E141" s="43" t="s">
        <v>180</v>
      </c>
      <c r="F141" s="30"/>
      <c r="G141" s="30"/>
      <c r="H141" s="30"/>
    </row>
    <row r="142" spans="1:8" ht="13.5" customHeight="1" x14ac:dyDescent="0.2">
      <c r="A142" s="42" t="s">
        <v>181</v>
      </c>
      <c r="B142" s="40" t="s">
        <v>168</v>
      </c>
      <c r="C142" s="43" t="s">
        <v>147</v>
      </c>
      <c r="D142" s="43" t="s">
        <v>278</v>
      </c>
      <c r="E142" s="43" t="s">
        <v>182</v>
      </c>
      <c r="F142" s="130">
        <v>15</v>
      </c>
      <c r="G142" s="130">
        <v>15</v>
      </c>
      <c r="H142" s="130">
        <v>15</v>
      </c>
    </row>
    <row r="143" spans="1:8" ht="12.75" customHeight="1" x14ac:dyDescent="0.2">
      <c r="A143" s="28" t="s">
        <v>362</v>
      </c>
      <c r="B143" s="40" t="s">
        <v>168</v>
      </c>
      <c r="C143" s="43" t="s">
        <v>147</v>
      </c>
      <c r="D143" s="31" t="s">
        <v>272</v>
      </c>
      <c r="E143" s="43"/>
      <c r="F143" s="30">
        <f t="shared" ref="F143:H144" si="28">SUM(F144)</f>
        <v>524</v>
      </c>
      <c r="G143" s="30">
        <f t="shared" si="28"/>
        <v>380</v>
      </c>
      <c r="H143" s="30">
        <f t="shared" si="28"/>
        <v>380</v>
      </c>
    </row>
    <row r="144" spans="1:8" ht="12.75" customHeight="1" x14ac:dyDescent="0.2">
      <c r="A144" s="42" t="s">
        <v>279</v>
      </c>
      <c r="B144" s="40" t="s">
        <v>168</v>
      </c>
      <c r="C144" s="43" t="s">
        <v>147</v>
      </c>
      <c r="D144" s="43" t="s">
        <v>280</v>
      </c>
      <c r="E144" s="43"/>
      <c r="F144" s="30">
        <f t="shared" si="28"/>
        <v>524</v>
      </c>
      <c r="G144" s="30">
        <f t="shared" si="28"/>
        <v>380</v>
      </c>
      <c r="H144" s="30">
        <f t="shared" si="28"/>
        <v>380</v>
      </c>
    </row>
    <row r="145" spans="1:8" ht="13.5" customHeight="1" x14ac:dyDescent="0.2">
      <c r="A145" s="42" t="s">
        <v>179</v>
      </c>
      <c r="B145" s="40" t="s">
        <v>168</v>
      </c>
      <c r="C145" s="43" t="s">
        <v>147</v>
      </c>
      <c r="D145" s="43" t="s">
        <v>280</v>
      </c>
      <c r="E145" s="43" t="s">
        <v>180</v>
      </c>
      <c r="F145" s="48">
        <v>524</v>
      </c>
      <c r="G145" s="48">
        <v>380</v>
      </c>
      <c r="H145" s="48">
        <v>380</v>
      </c>
    </row>
    <row r="146" spans="1:8" ht="15" customHeight="1" x14ac:dyDescent="0.2">
      <c r="A146" s="25" t="s">
        <v>148</v>
      </c>
      <c r="B146" s="40" t="s">
        <v>168</v>
      </c>
      <c r="C146" s="26" t="s">
        <v>149</v>
      </c>
      <c r="D146" s="49"/>
      <c r="E146" s="26"/>
      <c r="F146" s="27">
        <f>SUM(F147+F151)</f>
        <v>225</v>
      </c>
      <c r="G146" s="27">
        <f t="shared" ref="G146:H146" si="29">SUM(G147+G151)</f>
        <v>225</v>
      </c>
      <c r="H146" s="27">
        <f t="shared" si="29"/>
        <v>225</v>
      </c>
    </row>
    <row r="147" spans="1:8" ht="15" customHeight="1" x14ac:dyDescent="0.2">
      <c r="A147" s="33" t="s">
        <v>150</v>
      </c>
      <c r="B147" s="40" t="s">
        <v>168</v>
      </c>
      <c r="C147" s="34" t="s">
        <v>151</v>
      </c>
      <c r="D147" s="34"/>
      <c r="E147" s="34"/>
      <c r="F147" s="35">
        <f>SUM(F148)</f>
        <v>125</v>
      </c>
      <c r="G147" s="35">
        <f t="shared" ref="G147:H149" si="30">SUM(G148)</f>
        <v>125</v>
      </c>
      <c r="H147" s="35">
        <f t="shared" si="30"/>
        <v>125</v>
      </c>
    </row>
    <row r="148" spans="1:8" ht="12" customHeight="1" x14ac:dyDescent="0.2">
      <c r="A148" s="28" t="s">
        <v>281</v>
      </c>
      <c r="B148" s="40" t="s">
        <v>168</v>
      </c>
      <c r="C148" s="31" t="s">
        <v>151</v>
      </c>
      <c r="D148" s="31" t="s">
        <v>282</v>
      </c>
      <c r="E148" s="31"/>
      <c r="F148" s="32">
        <f>SUM(F149)</f>
        <v>125</v>
      </c>
      <c r="G148" s="32">
        <f t="shared" si="30"/>
        <v>125</v>
      </c>
      <c r="H148" s="32">
        <f t="shared" si="30"/>
        <v>125</v>
      </c>
    </row>
    <row r="149" spans="1:8" ht="13.5" customHeight="1" x14ac:dyDescent="0.2">
      <c r="A149" s="42" t="s">
        <v>283</v>
      </c>
      <c r="B149" s="40" t="s">
        <v>168</v>
      </c>
      <c r="C149" s="43" t="s">
        <v>151</v>
      </c>
      <c r="D149" s="43" t="s">
        <v>284</v>
      </c>
      <c r="E149" s="43"/>
      <c r="F149" s="30">
        <f>SUM(F150)</f>
        <v>125</v>
      </c>
      <c r="G149" s="30">
        <f t="shared" si="30"/>
        <v>125</v>
      </c>
      <c r="H149" s="30">
        <f t="shared" si="30"/>
        <v>125</v>
      </c>
    </row>
    <row r="150" spans="1:8" ht="14.25" customHeight="1" x14ac:dyDescent="0.2">
      <c r="A150" s="42" t="s">
        <v>285</v>
      </c>
      <c r="B150" s="40" t="s">
        <v>168</v>
      </c>
      <c r="C150" s="43" t="s">
        <v>151</v>
      </c>
      <c r="D150" s="43" t="s">
        <v>284</v>
      </c>
      <c r="E150" s="43" t="s">
        <v>286</v>
      </c>
      <c r="F150" s="130">
        <v>125</v>
      </c>
      <c r="G150" s="130">
        <v>125</v>
      </c>
      <c r="H150" s="130">
        <v>125</v>
      </c>
    </row>
    <row r="151" spans="1:8" ht="12.75" customHeight="1" x14ac:dyDescent="0.2">
      <c r="A151" s="33" t="s">
        <v>152</v>
      </c>
      <c r="B151" s="40" t="s">
        <v>168</v>
      </c>
      <c r="C151" s="34" t="s">
        <v>153</v>
      </c>
      <c r="D151" s="34"/>
      <c r="E151" s="34"/>
      <c r="F151" s="35">
        <f>SUM(F152)</f>
        <v>100</v>
      </c>
      <c r="G151" s="35">
        <f>SUM(G152)</f>
        <v>100</v>
      </c>
      <c r="H151" s="35">
        <f>SUM(H152)</f>
        <v>100</v>
      </c>
    </row>
    <row r="152" spans="1:8" ht="12.75" customHeight="1" x14ac:dyDescent="0.2">
      <c r="A152" s="28" t="s">
        <v>362</v>
      </c>
      <c r="B152" s="40" t="s">
        <v>168</v>
      </c>
      <c r="C152" s="31" t="s">
        <v>153</v>
      </c>
      <c r="D152" s="31" t="s">
        <v>272</v>
      </c>
      <c r="E152" s="31"/>
      <c r="F152" s="32">
        <f t="shared" ref="F152:H153" si="31">SUM(F153)</f>
        <v>100</v>
      </c>
      <c r="G152" s="32">
        <f t="shared" si="31"/>
        <v>100</v>
      </c>
      <c r="H152" s="32">
        <f t="shared" si="31"/>
        <v>100</v>
      </c>
    </row>
    <row r="153" spans="1:8" ht="12" customHeight="1" x14ac:dyDescent="0.2">
      <c r="A153" s="42" t="s">
        <v>369</v>
      </c>
      <c r="B153" s="40" t="s">
        <v>168</v>
      </c>
      <c r="C153" s="43" t="s">
        <v>153</v>
      </c>
      <c r="D153" s="43" t="s">
        <v>363</v>
      </c>
      <c r="E153" s="43"/>
      <c r="F153" s="30">
        <f t="shared" si="31"/>
        <v>100</v>
      </c>
      <c r="G153" s="30">
        <f t="shared" si="31"/>
        <v>100</v>
      </c>
      <c r="H153" s="30">
        <f t="shared" si="31"/>
        <v>100</v>
      </c>
    </row>
    <row r="154" spans="1:8" ht="12" customHeight="1" x14ac:dyDescent="0.2">
      <c r="A154" s="42" t="s">
        <v>179</v>
      </c>
      <c r="B154" s="40" t="s">
        <v>168</v>
      </c>
      <c r="C154" s="43" t="s">
        <v>153</v>
      </c>
      <c r="D154" s="43" t="s">
        <v>363</v>
      </c>
      <c r="E154" s="43" t="s">
        <v>180</v>
      </c>
      <c r="F154" s="130">
        <v>100</v>
      </c>
      <c r="G154" s="130">
        <v>100</v>
      </c>
      <c r="H154" s="130">
        <v>100</v>
      </c>
    </row>
    <row r="155" spans="1:8" ht="12.75" hidden="1" customHeight="1" x14ac:dyDescent="0.2">
      <c r="A155" s="42" t="s">
        <v>399</v>
      </c>
      <c r="B155" s="40" t="s">
        <v>168</v>
      </c>
      <c r="C155" s="43" t="s">
        <v>360</v>
      </c>
      <c r="D155" s="43" t="s">
        <v>400</v>
      </c>
      <c r="E155" s="98"/>
      <c r="F155" s="109">
        <f>SUM(F156)</f>
        <v>0</v>
      </c>
      <c r="G155" s="109">
        <f t="shared" ref="G155:H155" si="32">SUM(G156)</f>
        <v>0</v>
      </c>
      <c r="H155" s="109">
        <f t="shared" si="32"/>
        <v>0</v>
      </c>
    </row>
    <row r="156" spans="1:8" ht="12.75" hidden="1" customHeight="1" x14ac:dyDescent="0.2">
      <c r="A156" s="42" t="s">
        <v>285</v>
      </c>
      <c r="B156" s="97"/>
      <c r="C156" s="43" t="s">
        <v>360</v>
      </c>
      <c r="D156" s="43" t="s">
        <v>400</v>
      </c>
      <c r="E156" s="98" t="s">
        <v>286</v>
      </c>
      <c r="F156" s="109"/>
      <c r="G156" s="109"/>
      <c r="H156" s="99"/>
    </row>
    <row r="157" spans="1:8" ht="14.25" customHeight="1" x14ac:dyDescent="0.2">
      <c r="A157" s="25" t="s">
        <v>154</v>
      </c>
      <c r="B157" s="40" t="s">
        <v>168</v>
      </c>
      <c r="C157" s="26" t="s">
        <v>155</v>
      </c>
      <c r="D157" s="49"/>
      <c r="E157" s="26"/>
      <c r="F157" s="27">
        <f>SUM(F158)</f>
        <v>10</v>
      </c>
      <c r="G157" s="27">
        <f>SUM(G158)</f>
        <v>10</v>
      </c>
      <c r="H157" s="27">
        <f>SUM(H158)</f>
        <v>10</v>
      </c>
    </row>
    <row r="158" spans="1:8" ht="13.5" customHeight="1" x14ac:dyDescent="0.2">
      <c r="A158" s="33" t="s">
        <v>156</v>
      </c>
      <c r="B158" s="40" t="s">
        <v>168</v>
      </c>
      <c r="C158" s="34" t="s">
        <v>157</v>
      </c>
      <c r="D158" s="34"/>
      <c r="E158" s="34"/>
      <c r="F158" s="35">
        <f>SUM(F159)</f>
        <v>10</v>
      </c>
      <c r="G158" s="35">
        <f t="shared" ref="G158:H160" si="33">SUM(G159)</f>
        <v>10</v>
      </c>
      <c r="H158" s="35">
        <f t="shared" si="33"/>
        <v>10</v>
      </c>
    </row>
    <row r="159" spans="1:8" ht="13.5" customHeight="1" x14ac:dyDescent="0.2">
      <c r="A159" s="28" t="s">
        <v>293</v>
      </c>
      <c r="B159" s="40" t="s">
        <v>168</v>
      </c>
      <c r="C159" s="31" t="s">
        <v>157</v>
      </c>
      <c r="D159" s="31" t="s">
        <v>272</v>
      </c>
      <c r="E159" s="31"/>
      <c r="F159" s="32">
        <f>SUM(F160)</f>
        <v>10</v>
      </c>
      <c r="G159" s="32">
        <f t="shared" si="33"/>
        <v>10</v>
      </c>
      <c r="H159" s="32">
        <f t="shared" si="33"/>
        <v>10</v>
      </c>
    </row>
    <row r="160" spans="1:8" ht="12.75" customHeight="1" x14ac:dyDescent="0.2">
      <c r="A160" s="42" t="s">
        <v>279</v>
      </c>
      <c r="B160" s="40" t="s">
        <v>168</v>
      </c>
      <c r="C160" s="43" t="s">
        <v>157</v>
      </c>
      <c r="D160" s="43" t="s">
        <v>280</v>
      </c>
      <c r="E160" s="43"/>
      <c r="F160" s="30">
        <f>SUM(F161)</f>
        <v>10</v>
      </c>
      <c r="G160" s="30">
        <f t="shared" si="33"/>
        <v>10</v>
      </c>
      <c r="H160" s="30">
        <f t="shared" si="33"/>
        <v>10</v>
      </c>
    </row>
    <row r="161" spans="1:8" ht="12.75" customHeight="1" x14ac:dyDescent="0.2">
      <c r="A161" s="42" t="s">
        <v>179</v>
      </c>
      <c r="B161" s="40" t="s">
        <v>168</v>
      </c>
      <c r="C161" s="43" t="s">
        <v>157</v>
      </c>
      <c r="D161" s="43" t="s">
        <v>280</v>
      </c>
      <c r="E161" s="43" t="s">
        <v>180</v>
      </c>
      <c r="F161" s="130">
        <v>10</v>
      </c>
      <c r="G161" s="130">
        <v>10</v>
      </c>
      <c r="H161" s="130">
        <v>10</v>
      </c>
    </row>
    <row r="162" spans="1:8" ht="12.75" customHeight="1" x14ac:dyDescent="0.2">
      <c r="A162" s="25" t="s">
        <v>158</v>
      </c>
      <c r="B162" s="40" t="s">
        <v>168</v>
      </c>
      <c r="C162" s="26" t="s">
        <v>159</v>
      </c>
      <c r="D162" s="26"/>
      <c r="E162" s="26"/>
      <c r="F162" s="27">
        <f>SUM(F163)</f>
        <v>0.78</v>
      </c>
      <c r="G162" s="27">
        <f>SUM(G163)</f>
        <v>0.57999999999999996</v>
      </c>
      <c r="H162" s="27">
        <f>SUM(H163)</f>
        <v>0.37</v>
      </c>
    </row>
    <row r="163" spans="1:8" ht="13.5" customHeight="1" x14ac:dyDescent="0.2">
      <c r="A163" s="33" t="s">
        <v>160</v>
      </c>
      <c r="B163" s="40" t="s">
        <v>168</v>
      </c>
      <c r="C163" s="34" t="s">
        <v>161</v>
      </c>
      <c r="D163" s="34"/>
      <c r="E163" s="34"/>
      <c r="F163" s="35">
        <f>SUM(F164)</f>
        <v>0.78</v>
      </c>
      <c r="G163" s="35">
        <f t="shared" ref="G163:H164" si="34">SUM(G164)</f>
        <v>0.57999999999999996</v>
      </c>
      <c r="H163" s="35">
        <f t="shared" si="34"/>
        <v>0.37</v>
      </c>
    </row>
    <row r="164" spans="1:8" ht="12" customHeight="1" x14ac:dyDescent="0.2">
      <c r="A164" s="28" t="s">
        <v>287</v>
      </c>
      <c r="B164" s="40" t="s">
        <v>168</v>
      </c>
      <c r="C164" s="31" t="s">
        <v>161</v>
      </c>
      <c r="D164" s="31" t="s">
        <v>288</v>
      </c>
      <c r="E164" s="31"/>
      <c r="F164" s="30">
        <f>SUM(F165)</f>
        <v>0.78</v>
      </c>
      <c r="G164" s="30">
        <f t="shared" si="34"/>
        <v>0.57999999999999996</v>
      </c>
      <c r="H164" s="30">
        <f t="shared" si="34"/>
        <v>0.37</v>
      </c>
    </row>
    <row r="165" spans="1:8" ht="12.75" customHeight="1" x14ac:dyDescent="0.2">
      <c r="A165" s="42" t="s">
        <v>289</v>
      </c>
      <c r="B165" s="40" t="s">
        <v>168</v>
      </c>
      <c r="C165" s="43" t="s">
        <v>161</v>
      </c>
      <c r="D165" s="43" t="s">
        <v>290</v>
      </c>
      <c r="E165" s="43"/>
      <c r="F165" s="30">
        <f>SUM(F166)</f>
        <v>0.78</v>
      </c>
      <c r="G165" s="30">
        <f>SUM(G166)</f>
        <v>0.57999999999999996</v>
      </c>
      <c r="H165" s="30">
        <f>SUM(H166)</f>
        <v>0.37</v>
      </c>
    </row>
    <row r="166" spans="1:8" ht="15" customHeight="1" x14ac:dyDescent="0.2">
      <c r="A166" s="42" t="s">
        <v>291</v>
      </c>
      <c r="B166" s="40" t="s">
        <v>168</v>
      </c>
      <c r="C166" s="43" t="s">
        <v>161</v>
      </c>
      <c r="D166" s="43" t="s">
        <v>290</v>
      </c>
      <c r="E166" s="43" t="s">
        <v>292</v>
      </c>
      <c r="F166" s="130">
        <v>0.78</v>
      </c>
      <c r="G166" s="130">
        <v>0.57999999999999996</v>
      </c>
      <c r="H166" s="130">
        <v>0.37</v>
      </c>
    </row>
    <row r="167" spans="1:8" ht="13.5" customHeight="1" x14ac:dyDescent="0.2">
      <c r="A167" s="192" t="s">
        <v>162</v>
      </c>
      <c r="B167" s="192"/>
      <c r="C167" s="192"/>
      <c r="D167" s="192"/>
      <c r="E167" s="192"/>
      <c r="F167" s="37">
        <f>SUM(F11+F53+F59+F77+F92+F129+F137+F146+F157+F162)</f>
        <v>17684.199999999997</v>
      </c>
      <c r="G167" s="37">
        <f>SUM(G11+G53+G59+G77+G92+G129+G137+G146+G157+G162)</f>
        <v>17604.86</v>
      </c>
      <c r="H167" s="37">
        <f>SUM(H11+H53+H59+H77+H92+H129+H137+H146+H157+H162)</f>
        <v>17158.07</v>
      </c>
    </row>
    <row r="168" spans="1:8" ht="18" customHeight="1" x14ac:dyDescent="0.2">
      <c r="A168" s="22"/>
      <c r="B168" s="22"/>
      <c r="C168" s="22"/>
      <c r="D168" s="22"/>
      <c r="E168" s="22"/>
      <c r="F168" s="128"/>
      <c r="G168" s="127"/>
      <c r="H168" s="127"/>
    </row>
    <row r="169" spans="1:8" ht="22.5" customHeight="1" x14ac:dyDescent="0.3">
      <c r="A169" s="80" t="s">
        <v>163</v>
      </c>
      <c r="B169" s="80"/>
      <c r="C169" s="80"/>
      <c r="D169" s="80"/>
      <c r="E169" s="196" t="s">
        <v>294</v>
      </c>
      <c r="F169" s="196"/>
      <c r="G169" s="196"/>
      <c r="H169" s="81"/>
    </row>
    <row r="170" spans="1:8" x14ac:dyDescent="0.2">
      <c r="F170" s="129"/>
      <c r="G170" s="129"/>
      <c r="H170" s="129"/>
    </row>
    <row r="171" spans="1:8" x14ac:dyDescent="0.2">
      <c r="F171" s="144"/>
      <c r="G171" s="145"/>
      <c r="H171" s="145"/>
    </row>
    <row r="172" spans="1:8" x14ac:dyDescent="0.2">
      <c r="F172" s="146"/>
      <c r="G172" s="146"/>
      <c r="H172" s="146"/>
    </row>
    <row r="173" spans="1:8" x14ac:dyDescent="0.2">
      <c r="F173" s="144"/>
      <c r="G173" s="144"/>
      <c r="H173" s="144"/>
    </row>
    <row r="174" spans="1:8" x14ac:dyDescent="0.2">
      <c r="F174" s="146"/>
      <c r="G174" s="146"/>
      <c r="H174" s="146"/>
    </row>
    <row r="175" spans="1:8" x14ac:dyDescent="0.2">
      <c r="F175" s="143"/>
      <c r="G175" s="143"/>
      <c r="H175" s="143"/>
    </row>
  </sheetData>
  <mergeCells count="9">
    <mergeCell ref="A167:E167"/>
    <mergeCell ref="E169:G169"/>
    <mergeCell ref="A7:H7"/>
    <mergeCell ref="E1:H1"/>
    <mergeCell ref="A2:H2"/>
    <mergeCell ref="A3:H3"/>
    <mergeCell ref="A4:H4"/>
    <mergeCell ref="A5:C5"/>
    <mergeCell ref="D5:H5"/>
  </mergeCells>
  <pageMargins left="0.70866141732283472" right="0.31496062992125984" top="0.74803149606299213" bottom="0.74803149606299213" header="0.31496062992125984" footer="0.31496062992125984"/>
  <pageSetup paperSize="9" scale="69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3"/>
  <sheetViews>
    <sheetView topLeftCell="A82" workbookViewId="0">
      <selection activeCell="L106" sqref="L106"/>
    </sheetView>
  </sheetViews>
  <sheetFormatPr defaultRowHeight="12.75" x14ac:dyDescent="0.2"/>
  <cols>
    <col min="1" max="1" width="91.5703125" customWidth="1"/>
    <col min="2" max="2" width="4.140625" customWidth="1"/>
    <col min="3" max="3" width="6.7109375" customWidth="1"/>
    <col min="4" max="4" width="10.5703125" customWidth="1"/>
    <col min="5" max="5" width="6.85546875" customWidth="1"/>
    <col min="6" max="6" width="11.28515625" customWidth="1"/>
    <col min="7" max="7" width="10.7109375" customWidth="1"/>
    <col min="8" max="8" width="10.42578125" customWidth="1"/>
  </cols>
  <sheetData>
    <row r="1" spans="1:8" x14ac:dyDescent="0.2">
      <c r="A1" s="22"/>
      <c r="B1" s="22"/>
      <c r="C1" s="22"/>
      <c r="D1" s="22"/>
      <c r="E1" s="194" t="s">
        <v>421</v>
      </c>
      <c r="F1" s="194"/>
      <c r="G1" s="194"/>
      <c r="H1" s="194"/>
    </row>
    <row r="2" spans="1:8" x14ac:dyDescent="0.2">
      <c r="A2" s="194" t="s">
        <v>96</v>
      </c>
      <c r="B2" s="194"/>
      <c r="C2" s="194"/>
      <c r="D2" s="194"/>
      <c r="E2" s="194"/>
      <c r="F2" s="194"/>
      <c r="G2" s="194"/>
      <c r="H2" s="194"/>
    </row>
    <row r="3" spans="1:8" x14ac:dyDescent="0.2">
      <c r="A3" s="194" t="s">
        <v>97</v>
      </c>
      <c r="B3" s="194"/>
      <c r="C3" s="194"/>
      <c r="D3" s="194"/>
      <c r="E3" s="194"/>
      <c r="F3" s="194"/>
      <c r="G3" s="194"/>
      <c r="H3" s="194"/>
    </row>
    <row r="4" spans="1:8" ht="15" customHeight="1" x14ac:dyDescent="0.2">
      <c r="A4" s="194" t="s">
        <v>98</v>
      </c>
      <c r="B4" s="194"/>
      <c r="C4" s="194"/>
      <c r="D4" s="194"/>
      <c r="E4" s="194"/>
      <c r="F4" s="194"/>
      <c r="G4" s="194"/>
      <c r="H4" s="194"/>
    </row>
    <row r="5" spans="1:8" x14ac:dyDescent="0.2">
      <c r="A5" s="194"/>
      <c r="B5" s="198"/>
      <c r="C5" s="198"/>
      <c r="D5" s="194" t="s">
        <v>406</v>
      </c>
      <c r="E5" s="194"/>
      <c r="F5" s="194"/>
      <c r="G5" s="194"/>
      <c r="H5" s="194"/>
    </row>
    <row r="6" spans="1:8" ht="12.75" hidden="1" customHeight="1" x14ac:dyDescent="0.2">
      <c r="A6" s="22"/>
      <c r="B6" s="22"/>
      <c r="C6" s="22"/>
      <c r="D6" s="22"/>
      <c r="E6" s="194" t="s">
        <v>165</v>
      </c>
      <c r="F6" s="194"/>
      <c r="G6" s="194"/>
      <c r="H6" s="194"/>
    </row>
    <row r="7" spans="1:8" ht="16.5" hidden="1" customHeight="1" x14ac:dyDescent="0.2">
      <c r="A7" s="194" t="s">
        <v>96</v>
      </c>
      <c r="B7" s="194"/>
      <c r="C7" s="194"/>
      <c r="D7" s="194"/>
      <c r="E7" s="194"/>
      <c r="F7" s="194"/>
      <c r="G7" s="194"/>
      <c r="H7" s="194"/>
    </row>
    <row r="8" spans="1:8" ht="11.25" hidden="1" customHeight="1" x14ac:dyDescent="0.2">
      <c r="A8" s="194" t="s">
        <v>97</v>
      </c>
      <c r="B8" s="194"/>
      <c r="C8" s="194"/>
      <c r="D8" s="194"/>
      <c r="E8" s="194"/>
      <c r="F8" s="194"/>
      <c r="G8" s="194"/>
      <c r="H8" s="194"/>
    </row>
    <row r="9" spans="1:8" ht="13.5" hidden="1" customHeight="1" x14ac:dyDescent="0.2">
      <c r="A9" s="194" t="s">
        <v>98</v>
      </c>
      <c r="B9" s="194"/>
      <c r="C9" s="194"/>
      <c r="D9" s="194"/>
      <c r="E9" s="194"/>
      <c r="F9" s="194"/>
      <c r="G9" s="194"/>
      <c r="H9" s="194"/>
    </row>
    <row r="10" spans="1:8" ht="15" hidden="1" customHeight="1" x14ac:dyDescent="0.2">
      <c r="A10" s="194"/>
      <c r="B10" s="198"/>
      <c r="C10" s="198"/>
      <c r="D10" s="194" t="s">
        <v>401</v>
      </c>
      <c r="E10" s="194"/>
      <c r="F10" s="194"/>
      <c r="G10" s="194"/>
      <c r="H10" s="194"/>
    </row>
    <row r="11" spans="1:8" ht="38.25" customHeight="1" x14ac:dyDescent="0.25">
      <c r="A11" s="199" t="s">
        <v>423</v>
      </c>
      <c r="B11" s="199"/>
      <c r="C11" s="199"/>
      <c r="D11" s="199"/>
      <c r="E11" s="199"/>
      <c r="F11" s="199"/>
      <c r="G11" s="199"/>
      <c r="H11" s="199"/>
    </row>
    <row r="12" spans="1:8" x14ac:dyDescent="0.2">
      <c r="A12" s="50"/>
      <c r="B12" s="50"/>
      <c r="C12" s="50"/>
      <c r="D12" s="50"/>
      <c r="E12" s="50"/>
      <c r="F12" t="s">
        <v>99</v>
      </c>
    </row>
    <row r="13" spans="1:8" ht="36" x14ac:dyDescent="0.2">
      <c r="A13" s="24" t="s">
        <v>100</v>
      </c>
      <c r="B13" s="24" t="s">
        <v>296</v>
      </c>
      <c r="C13" s="24" t="s">
        <v>101</v>
      </c>
      <c r="D13" s="24" t="s">
        <v>166</v>
      </c>
      <c r="E13" s="24" t="s">
        <v>167</v>
      </c>
      <c r="F13" s="24" t="s">
        <v>311</v>
      </c>
      <c r="G13" s="24" t="s">
        <v>377</v>
      </c>
      <c r="H13" s="24" t="s">
        <v>410</v>
      </c>
    </row>
    <row r="14" spans="1:8" x14ac:dyDescent="0.2">
      <c r="A14" s="51" t="s">
        <v>297</v>
      </c>
      <c r="B14" s="40" t="s">
        <v>168</v>
      </c>
      <c r="C14" s="24"/>
      <c r="D14" s="24"/>
      <c r="E14" s="24"/>
      <c r="F14" s="37">
        <f>SUM(F171)</f>
        <v>17684.199999999997</v>
      </c>
      <c r="G14" s="37">
        <f t="shared" ref="G14:H14" si="0">SUM(G171)</f>
        <v>17604.86</v>
      </c>
      <c r="H14" s="37">
        <f t="shared" si="0"/>
        <v>17158.07</v>
      </c>
    </row>
    <row r="15" spans="1:8" x14ac:dyDescent="0.2">
      <c r="A15" s="25" t="s">
        <v>103</v>
      </c>
      <c r="B15" s="40" t="s">
        <v>168</v>
      </c>
      <c r="C15" s="26" t="s">
        <v>104</v>
      </c>
      <c r="D15" s="26"/>
      <c r="E15" s="26"/>
      <c r="F15" s="27">
        <f>SUM(F16+F20+F26+F30+F36+F40)</f>
        <v>9531.5299999999988</v>
      </c>
      <c r="G15" s="27">
        <f>SUM(G16+G20+G26+G30+G36+G40)</f>
        <v>9513.2000000000007</v>
      </c>
      <c r="H15" s="27">
        <f>SUM(H16+H20+H26+H30+H36+H40)</f>
        <v>9997.8000000000011</v>
      </c>
    </row>
    <row r="16" spans="1:8" x14ac:dyDescent="0.2">
      <c r="A16" s="33" t="s">
        <v>105</v>
      </c>
      <c r="B16" s="40" t="s">
        <v>168</v>
      </c>
      <c r="C16" s="41" t="s">
        <v>106</v>
      </c>
      <c r="D16" s="34"/>
      <c r="E16" s="34"/>
      <c r="F16" s="35">
        <f>SUM(F17)</f>
        <v>1130.8399999999999</v>
      </c>
      <c r="G16" s="35">
        <f t="shared" ref="G16:H18" si="1">SUM(G17)</f>
        <v>1166</v>
      </c>
      <c r="H16" s="35">
        <f t="shared" si="1"/>
        <v>1212</v>
      </c>
    </row>
    <row r="17" spans="1:8" x14ac:dyDescent="0.2">
      <c r="A17" s="28" t="s">
        <v>169</v>
      </c>
      <c r="B17" s="40" t="s">
        <v>168</v>
      </c>
      <c r="C17" s="29" t="s">
        <v>106</v>
      </c>
      <c r="D17" s="31" t="s">
        <v>170</v>
      </c>
      <c r="E17" s="31"/>
      <c r="F17" s="32">
        <f>SUM(F18)</f>
        <v>1130.8399999999999</v>
      </c>
      <c r="G17" s="32">
        <f t="shared" si="1"/>
        <v>1166</v>
      </c>
      <c r="H17" s="32">
        <f t="shared" si="1"/>
        <v>1212</v>
      </c>
    </row>
    <row r="18" spans="1:8" x14ac:dyDescent="0.2">
      <c r="A18" s="42" t="s">
        <v>171</v>
      </c>
      <c r="B18" s="40" t="s">
        <v>168</v>
      </c>
      <c r="C18" s="43" t="s">
        <v>106</v>
      </c>
      <c r="D18" s="43" t="s">
        <v>172</v>
      </c>
      <c r="E18" s="43"/>
      <c r="F18" s="30">
        <f>SUM(F19)</f>
        <v>1130.8399999999999</v>
      </c>
      <c r="G18" s="30">
        <f>SUM(G19)</f>
        <v>1166</v>
      </c>
      <c r="H18" s="30">
        <f t="shared" si="1"/>
        <v>1212</v>
      </c>
    </row>
    <row r="19" spans="1:8" ht="24" x14ac:dyDescent="0.2">
      <c r="A19" s="42" t="s">
        <v>173</v>
      </c>
      <c r="B19" s="40" t="s">
        <v>168</v>
      </c>
      <c r="C19" s="43" t="s">
        <v>106</v>
      </c>
      <c r="D19" s="43" t="s">
        <v>172</v>
      </c>
      <c r="E19" s="43" t="s">
        <v>174</v>
      </c>
      <c r="F19" s="130">
        <v>1130.8399999999999</v>
      </c>
      <c r="G19" s="130">
        <v>1166</v>
      </c>
      <c r="H19" s="130">
        <v>1212</v>
      </c>
    </row>
    <row r="20" spans="1:8" ht="24" x14ac:dyDescent="0.2">
      <c r="A20" s="33" t="s">
        <v>107</v>
      </c>
      <c r="B20" s="40" t="s">
        <v>168</v>
      </c>
      <c r="C20" s="34" t="s">
        <v>108</v>
      </c>
      <c r="D20" s="34"/>
      <c r="E20" s="34"/>
      <c r="F20" s="35">
        <f t="shared" ref="F20:H21" si="2">SUM(F21)</f>
        <v>7483.7</v>
      </c>
      <c r="G20" s="35">
        <f t="shared" si="2"/>
        <v>7428</v>
      </c>
      <c r="H20" s="35">
        <f t="shared" si="2"/>
        <v>7804.29</v>
      </c>
    </row>
    <row r="21" spans="1:8" x14ac:dyDescent="0.2">
      <c r="A21" s="28" t="s">
        <v>175</v>
      </c>
      <c r="B21" s="40" t="s">
        <v>168</v>
      </c>
      <c r="C21" s="31" t="s">
        <v>108</v>
      </c>
      <c r="D21" s="31" t="s">
        <v>176</v>
      </c>
      <c r="E21" s="31"/>
      <c r="F21" s="32">
        <f t="shared" si="2"/>
        <v>7483.7</v>
      </c>
      <c r="G21" s="32">
        <f t="shared" si="2"/>
        <v>7428</v>
      </c>
      <c r="H21" s="32">
        <f t="shared" si="2"/>
        <v>7804.29</v>
      </c>
    </row>
    <row r="22" spans="1:8" x14ac:dyDescent="0.2">
      <c r="A22" s="42" t="s">
        <v>177</v>
      </c>
      <c r="B22" s="40" t="s">
        <v>168</v>
      </c>
      <c r="C22" s="43" t="s">
        <v>108</v>
      </c>
      <c r="D22" s="43" t="s">
        <v>178</v>
      </c>
      <c r="E22" s="43"/>
      <c r="F22" s="30">
        <f>SUM(F23:F25)</f>
        <v>7483.7</v>
      </c>
      <c r="G22" s="30">
        <f>SUM(G23:G25)</f>
        <v>7428</v>
      </c>
      <c r="H22" s="30">
        <f>SUM(H23:H25)</f>
        <v>7804.29</v>
      </c>
    </row>
    <row r="23" spans="1:8" ht="24" x14ac:dyDescent="0.2">
      <c r="A23" s="42" t="s">
        <v>173</v>
      </c>
      <c r="B23" s="40" t="s">
        <v>168</v>
      </c>
      <c r="C23" s="43" t="s">
        <v>108</v>
      </c>
      <c r="D23" s="43" t="s">
        <v>178</v>
      </c>
      <c r="E23" s="43" t="s">
        <v>174</v>
      </c>
      <c r="F23" s="130">
        <v>6683.7</v>
      </c>
      <c r="G23" s="130">
        <v>6628</v>
      </c>
      <c r="H23" s="130">
        <v>7004.29</v>
      </c>
    </row>
    <row r="24" spans="1:8" x14ac:dyDescent="0.2">
      <c r="A24" s="42" t="s">
        <v>179</v>
      </c>
      <c r="B24" s="40" t="s">
        <v>168</v>
      </c>
      <c r="C24" s="43" t="s">
        <v>108</v>
      </c>
      <c r="D24" s="43" t="s">
        <v>178</v>
      </c>
      <c r="E24" s="43" t="s">
        <v>180</v>
      </c>
      <c r="F24" s="130">
        <v>760</v>
      </c>
      <c r="G24" s="130">
        <v>760</v>
      </c>
      <c r="H24" s="130">
        <v>760</v>
      </c>
    </row>
    <row r="25" spans="1:8" x14ac:dyDescent="0.2">
      <c r="A25" s="42" t="s">
        <v>181</v>
      </c>
      <c r="B25" s="40" t="s">
        <v>168</v>
      </c>
      <c r="C25" s="43" t="s">
        <v>108</v>
      </c>
      <c r="D25" s="43" t="s">
        <v>178</v>
      </c>
      <c r="E25" s="43" t="s">
        <v>182</v>
      </c>
      <c r="F25" s="130">
        <v>40</v>
      </c>
      <c r="G25" s="130">
        <v>40</v>
      </c>
      <c r="H25" s="130">
        <v>40</v>
      </c>
    </row>
    <row r="26" spans="1:8" ht="24" x14ac:dyDescent="0.2">
      <c r="A26" s="33" t="s">
        <v>109</v>
      </c>
      <c r="B26" s="40" t="s">
        <v>168</v>
      </c>
      <c r="C26" s="34" t="s">
        <v>110</v>
      </c>
      <c r="D26" s="43"/>
      <c r="E26" s="43"/>
      <c r="F26" s="35">
        <f>SUM(F27)</f>
        <v>55.24</v>
      </c>
      <c r="G26" s="35">
        <f t="shared" ref="G26:H28" si="3">SUM(G27)</f>
        <v>57.45</v>
      </c>
      <c r="H26" s="35">
        <f t="shared" si="3"/>
        <v>59.75</v>
      </c>
    </row>
    <row r="27" spans="1:8" x14ac:dyDescent="0.2">
      <c r="A27" s="28" t="s">
        <v>183</v>
      </c>
      <c r="B27" s="40" t="s">
        <v>168</v>
      </c>
      <c r="C27" s="31" t="s">
        <v>110</v>
      </c>
      <c r="D27" s="31" t="s">
        <v>184</v>
      </c>
      <c r="E27" s="43"/>
      <c r="F27" s="32">
        <f>SUM(F28)</f>
        <v>55.24</v>
      </c>
      <c r="G27" s="32">
        <f t="shared" si="3"/>
        <v>57.45</v>
      </c>
      <c r="H27" s="32">
        <f t="shared" si="3"/>
        <v>59.75</v>
      </c>
    </row>
    <row r="28" spans="1:8" x14ac:dyDescent="0.2">
      <c r="A28" s="42" t="s">
        <v>185</v>
      </c>
      <c r="B28" s="40" t="s">
        <v>168</v>
      </c>
      <c r="C28" s="43" t="s">
        <v>110</v>
      </c>
      <c r="D28" s="43" t="s">
        <v>186</v>
      </c>
      <c r="E28" s="43"/>
      <c r="F28" s="30">
        <f>SUM(F29)</f>
        <v>55.24</v>
      </c>
      <c r="G28" s="30">
        <f t="shared" si="3"/>
        <v>57.45</v>
      </c>
      <c r="H28" s="30">
        <f t="shared" si="3"/>
        <v>59.75</v>
      </c>
    </row>
    <row r="29" spans="1:8" x14ac:dyDescent="0.2">
      <c r="A29" s="42" t="s">
        <v>187</v>
      </c>
      <c r="B29" s="40" t="s">
        <v>168</v>
      </c>
      <c r="C29" s="43" t="s">
        <v>110</v>
      </c>
      <c r="D29" s="43" t="s">
        <v>186</v>
      </c>
      <c r="E29" s="43" t="s">
        <v>188</v>
      </c>
      <c r="F29" s="130">
        <v>55.24</v>
      </c>
      <c r="G29" s="130">
        <v>57.45</v>
      </c>
      <c r="H29" s="130">
        <v>59.75</v>
      </c>
    </row>
    <row r="30" spans="1:8" ht="12.75" hidden="1" customHeight="1" x14ac:dyDescent="0.2">
      <c r="A30" s="33" t="s">
        <v>111</v>
      </c>
      <c r="B30" s="40" t="s">
        <v>168</v>
      </c>
      <c r="C30" s="34" t="s">
        <v>112</v>
      </c>
      <c r="D30" s="31"/>
      <c r="E30" s="31"/>
      <c r="F30" s="35">
        <f>SUM(F31)</f>
        <v>0</v>
      </c>
      <c r="G30" s="35">
        <f>SUM(G31)</f>
        <v>0</v>
      </c>
      <c r="H30" s="35">
        <f>SUM(H31)</f>
        <v>0</v>
      </c>
    </row>
    <row r="31" spans="1:8" ht="12.75" hidden="1" customHeight="1" x14ac:dyDescent="0.2">
      <c r="A31" s="28" t="s">
        <v>189</v>
      </c>
      <c r="B31" s="40" t="s">
        <v>168</v>
      </c>
      <c r="C31" s="31" t="s">
        <v>112</v>
      </c>
      <c r="D31" s="31" t="s">
        <v>190</v>
      </c>
      <c r="E31" s="31"/>
      <c r="F31" s="32">
        <f>SUM(F34+F32)</f>
        <v>0</v>
      </c>
      <c r="G31" s="32">
        <f>SUM(G34+G32)</f>
        <v>0</v>
      </c>
      <c r="H31" s="32">
        <f>SUM(H34+H32)</f>
        <v>0</v>
      </c>
    </row>
    <row r="32" spans="1:8" ht="12.75" hidden="1" customHeight="1" x14ac:dyDescent="0.2">
      <c r="A32" s="42" t="s">
        <v>191</v>
      </c>
      <c r="B32" s="40" t="s">
        <v>168</v>
      </c>
      <c r="C32" s="43" t="s">
        <v>112</v>
      </c>
      <c r="D32" s="43" t="s">
        <v>192</v>
      </c>
      <c r="E32" s="43"/>
      <c r="F32" s="30">
        <f>SUM(F33)</f>
        <v>0</v>
      </c>
      <c r="G32" s="30">
        <f>SUM(G33)</f>
        <v>0</v>
      </c>
      <c r="H32" s="30">
        <f>SUM(H33)</f>
        <v>0</v>
      </c>
    </row>
    <row r="33" spans="1:8" ht="12.75" hidden="1" customHeight="1" x14ac:dyDescent="0.2">
      <c r="A33" s="42" t="s">
        <v>181</v>
      </c>
      <c r="B33" s="40" t="s">
        <v>168</v>
      </c>
      <c r="C33" s="43" t="s">
        <v>112</v>
      </c>
      <c r="D33" s="43" t="s">
        <v>192</v>
      </c>
      <c r="E33" s="43" t="s">
        <v>182</v>
      </c>
      <c r="F33" s="30"/>
      <c r="G33" s="30"/>
      <c r="H33" s="30"/>
    </row>
    <row r="34" spans="1:8" ht="12.75" hidden="1" customHeight="1" x14ac:dyDescent="0.2">
      <c r="A34" s="42" t="s">
        <v>193</v>
      </c>
      <c r="B34" s="40" t="s">
        <v>168</v>
      </c>
      <c r="C34" s="43" t="s">
        <v>112</v>
      </c>
      <c r="D34" s="43" t="s">
        <v>194</v>
      </c>
      <c r="E34" s="43"/>
      <c r="F34" s="30">
        <f>SUM(F35)</f>
        <v>0</v>
      </c>
      <c r="G34" s="30">
        <f>SUM(G35)</f>
        <v>0</v>
      </c>
      <c r="H34" s="30">
        <f>SUM(H35)</f>
        <v>0</v>
      </c>
    </row>
    <row r="35" spans="1:8" ht="12.75" hidden="1" customHeight="1" x14ac:dyDescent="0.2">
      <c r="A35" s="42" t="s">
        <v>181</v>
      </c>
      <c r="B35" s="40" t="s">
        <v>168</v>
      </c>
      <c r="C35" s="43" t="s">
        <v>112</v>
      </c>
      <c r="D35" s="43" t="s">
        <v>194</v>
      </c>
      <c r="E35" s="43" t="s">
        <v>182</v>
      </c>
      <c r="F35" s="30"/>
      <c r="G35" s="30"/>
      <c r="H35" s="30"/>
    </row>
    <row r="36" spans="1:8" x14ac:dyDescent="0.2">
      <c r="A36" s="33" t="s">
        <v>113</v>
      </c>
      <c r="B36" s="40" t="s">
        <v>168</v>
      </c>
      <c r="C36" s="34" t="s">
        <v>114</v>
      </c>
      <c r="D36" s="34"/>
      <c r="E36" s="34"/>
      <c r="F36" s="35">
        <f>SUM(F37)</f>
        <v>10</v>
      </c>
      <c r="G36" s="35">
        <f t="shared" ref="G36:H38" si="4">SUM(G37)</f>
        <v>10</v>
      </c>
      <c r="H36" s="35">
        <f t="shared" si="4"/>
        <v>98.01</v>
      </c>
    </row>
    <row r="37" spans="1:8" x14ac:dyDescent="0.2">
      <c r="A37" s="28" t="s">
        <v>195</v>
      </c>
      <c r="B37" s="40" t="s">
        <v>168</v>
      </c>
      <c r="C37" s="31" t="s">
        <v>114</v>
      </c>
      <c r="D37" s="31" t="s">
        <v>196</v>
      </c>
      <c r="E37" s="31"/>
      <c r="F37" s="32">
        <f>SUM(F38)</f>
        <v>10</v>
      </c>
      <c r="G37" s="32">
        <f t="shared" si="4"/>
        <v>10</v>
      </c>
      <c r="H37" s="32">
        <f t="shared" si="4"/>
        <v>98.01</v>
      </c>
    </row>
    <row r="38" spans="1:8" x14ac:dyDescent="0.2">
      <c r="A38" s="42" t="s">
        <v>197</v>
      </c>
      <c r="B38" s="40" t="s">
        <v>168</v>
      </c>
      <c r="C38" s="43" t="s">
        <v>114</v>
      </c>
      <c r="D38" s="43" t="s">
        <v>198</v>
      </c>
      <c r="E38" s="43"/>
      <c r="F38" s="30">
        <f>SUM(F39)</f>
        <v>10</v>
      </c>
      <c r="G38" s="30">
        <f t="shared" si="4"/>
        <v>10</v>
      </c>
      <c r="H38" s="30">
        <f t="shared" si="4"/>
        <v>98.01</v>
      </c>
    </row>
    <row r="39" spans="1:8" x14ac:dyDescent="0.2">
      <c r="A39" s="42" t="s">
        <v>181</v>
      </c>
      <c r="B39" s="40" t="s">
        <v>168</v>
      </c>
      <c r="C39" s="43" t="s">
        <v>114</v>
      </c>
      <c r="D39" s="43" t="s">
        <v>198</v>
      </c>
      <c r="E39" s="43" t="s">
        <v>182</v>
      </c>
      <c r="F39" s="130">
        <v>10</v>
      </c>
      <c r="G39" s="130">
        <v>10</v>
      </c>
      <c r="H39" s="130">
        <v>98.01</v>
      </c>
    </row>
    <row r="40" spans="1:8" x14ac:dyDescent="0.2">
      <c r="A40" s="33" t="s">
        <v>115</v>
      </c>
      <c r="B40" s="40" t="s">
        <v>168</v>
      </c>
      <c r="C40" s="34" t="s">
        <v>116</v>
      </c>
      <c r="D40" s="34"/>
      <c r="E40" s="34"/>
      <c r="F40" s="35">
        <f>SUM(F41+F44+F47+F50+F53)</f>
        <v>851.75</v>
      </c>
      <c r="G40" s="35">
        <f>SUM(G41+G44+G47+G53)</f>
        <v>851.75</v>
      </c>
      <c r="H40" s="35">
        <f>SUM(H41+H44+H47+H53)</f>
        <v>823.75</v>
      </c>
    </row>
    <row r="41" spans="1:8" ht="24" x14ac:dyDescent="0.2">
      <c r="A41" s="28" t="s">
        <v>199</v>
      </c>
      <c r="B41" s="40" t="s">
        <v>168</v>
      </c>
      <c r="C41" s="31" t="s">
        <v>116</v>
      </c>
      <c r="D41" s="31" t="s">
        <v>200</v>
      </c>
      <c r="E41" s="31"/>
      <c r="F41" s="32">
        <f t="shared" ref="F41:H42" si="5">SUM(F42)</f>
        <v>33</v>
      </c>
      <c r="G41" s="32">
        <f t="shared" si="5"/>
        <v>33</v>
      </c>
      <c r="H41" s="32">
        <f t="shared" si="5"/>
        <v>33</v>
      </c>
    </row>
    <row r="42" spans="1:8" x14ac:dyDescent="0.2">
      <c r="A42" s="42" t="s">
        <v>201</v>
      </c>
      <c r="B42" s="40" t="s">
        <v>168</v>
      </c>
      <c r="C42" s="43" t="s">
        <v>116</v>
      </c>
      <c r="D42" s="43" t="s">
        <v>202</v>
      </c>
      <c r="E42" s="43"/>
      <c r="F42" s="30">
        <f t="shared" si="5"/>
        <v>33</v>
      </c>
      <c r="G42" s="30">
        <f t="shared" si="5"/>
        <v>33</v>
      </c>
      <c r="H42" s="30">
        <f t="shared" si="5"/>
        <v>33</v>
      </c>
    </row>
    <row r="43" spans="1:8" x14ac:dyDescent="0.2">
      <c r="A43" s="42" t="s">
        <v>179</v>
      </c>
      <c r="B43" s="40" t="s">
        <v>168</v>
      </c>
      <c r="C43" s="43" t="s">
        <v>116</v>
      </c>
      <c r="D43" s="43" t="s">
        <v>202</v>
      </c>
      <c r="E43" s="43" t="s">
        <v>180</v>
      </c>
      <c r="F43" s="130">
        <v>33</v>
      </c>
      <c r="G43" s="130">
        <v>33</v>
      </c>
      <c r="H43" s="130">
        <v>33</v>
      </c>
    </row>
    <row r="44" spans="1:8" ht="24" x14ac:dyDescent="0.2">
      <c r="A44" s="28" t="s">
        <v>203</v>
      </c>
      <c r="B44" s="40" t="s">
        <v>168</v>
      </c>
      <c r="C44" s="31" t="s">
        <v>116</v>
      </c>
      <c r="D44" s="31" t="s">
        <v>176</v>
      </c>
      <c r="E44" s="31"/>
      <c r="F44" s="32">
        <f t="shared" ref="F44:H45" si="6">SUM(F45)</f>
        <v>118.5</v>
      </c>
      <c r="G44" s="32">
        <f t="shared" si="6"/>
        <v>118.5</v>
      </c>
      <c r="H44" s="32">
        <f t="shared" si="6"/>
        <v>118.5</v>
      </c>
    </row>
    <row r="45" spans="1:8" ht="24" x14ac:dyDescent="0.2">
      <c r="A45" s="42" t="s">
        <v>204</v>
      </c>
      <c r="B45" s="40" t="s">
        <v>168</v>
      </c>
      <c r="C45" s="43" t="s">
        <v>116</v>
      </c>
      <c r="D45" s="43" t="s">
        <v>205</v>
      </c>
      <c r="E45" s="43"/>
      <c r="F45" s="30">
        <f t="shared" si="6"/>
        <v>118.5</v>
      </c>
      <c r="G45" s="30">
        <f t="shared" si="6"/>
        <v>118.5</v>
      </c>
      <c r="H45" s="30">
        <f t="shared" si="6"/>
        <v>118.5</v>
      </c>
    </row>
    <row r="46" spans="1:8" x14ac:dyDescent="0.2">
      <c r="A46" s="42" t="s">
        <v>179</v>
      </c>
      <c r="B46" s="40" t="s">
        <v>168</v>
      </c>
      <c r="C46" s="43" t="s">
        <v>116</v>
      </c>
      <c r="D46" s="43" t="s">
        <v>205</v>
      </c>
      <c r="E46" s="43" t="s">
        <v>180</v>
      </c>
      <c r="F46" s="130">
        <v>118.5</v>
      </c>
      <c r="G46" s="130">
        <v>118.5</v>
      </c>
      <c r="H46" s="130">
        <v>118.5</v>
      </c>
    </row>
    <row r="47" spans="1:8" ht="12.75" hidden="1" customHeight="1" x14ac:dyDescent="0.2">
      <c r="A47" s="28" t="s">
        <v>206</v>
      </c>
      <c r="B47" s="40" t="s">
        <v>168</v>
      </c>
      <c r="C47" s="31" t="s">
        <v>116</v>
      </c>
      <c r="D47" s="31" t="s">
        <v>207</v>
      </c>
      <c r="E47" s="31"/>
      <c r="F47" s="32">
        <f t="shared" ref="F47:H48" si="7">SUM(F48)</f>
        <v>0</v>
      </c>
      <c r="G47" s="32">
        <f t="shared" si="7"/>
        <v>0</v>
      </c>
      <c r="H47" s="32">
        <f t="shared" si="7"/>
        <v>0</v>
      </c>
    </row>
    <row r="48" spans="1:8" ht="24" hidden="1" customHeight="1" x14ac:dyDescent="0.2">
      <c r="A48" s="42" t="s">
        <v>208</v>
      </c>
      <c r="B48" s="40" t="s">
        <v>168</v>
      </c>
      <c r="C48" s="43" t="s">
        <v>116</v>
      </c>
      <c r="D48" s="43" t="s">
        <v>209</v>
      </c>
      <c r="E48" s="43"/>
      <c r="F48" s="30">
        <f t="shared" si="7"/>
        <v>0</v>
      </c>
      <c r="G48" s="30">
        <f t="shared" si="7"/>
        <v>0</v>
      </c>
      <c r="H48" s="30">
        <f t="shared" si="7"/>
        <v>0</v>
      </c>
    </row>
    <row r="49" spans="1:8" ht="12.75" hidden="1" customHeight="1" x14ac:dyDescent="0.2">
      <c r="A49" s="42" t="s">
        <v>181</v>
      </c>
      <c r="B49" s="40" t="s">
        <v>168</v>
      </c>
      <c r="C49" s="43" t="s">
        <v>116</v>
      </c>
      <c r="D49" s="43" t="s">
        <v>209</v>
      </c>
      <c r="E49" s="43" t="s">
        <v>182</v>
      </c>
      <c r="F49" s="30"/>
      <c r="G49" s="30"/>
      <c r="H49" s="30"/>
    </row>
    <row r="50" spans="1:8" ht="12.75" hidden="1" customHeight="1" x14ac:dyDescent="0.2">
      <c r="A50" s="28" t="s">
        <v>214</v>
      </c>
      <c r="B50" s="40" t="s">
        <v>168</v>
      </c>
      <c r="C50" s="31" t="s">
        <v>116</v>
      </c>
      <c r="D50" s="103" t="s">
        <v>215</v>
      </c>
      <c r="E50" s="31"/>
      <c r="F50" s="32">
        <f t="shared" ref="F50:H51" si="8">SUM(F51)</f>
        <v>0</v>
      </c>
      <c r="G50" s="32">
        <f t="shared" si="8"/>
        <v>0</v>
      </c>
      <c r="H50" s="32">
        <f t="shared" si="8"/>
        <v>0</v>
      </c>
    </row>
    <row r="51" spans="1:8" ht="12.75" hidden="1" customHeight="1" x14ac:dyDescent="0.2">
      <c r="A51" s="108" t="s">
        <v>398</v>
      </c>
      <c r="B51" s="40" t="s">
        <v>168</v>
      </c>
      <c r="C51" s="43" t="s">
        <v>116</v>
      </c>
      <c r="D51" s="98" t="s">
        <v>397</v>
      </c>
      <c r="E51" s="43"/>
      <c r="F51" s="30">
        <f>SUM(F52)</f>
        <v>0</v>
      </c>
      <c r="G51" s="30">
        <f t="shared" si="8"/>
        <v>0</v>
      </c>
      <c r="H51" s="30">
        <f t="shared" si="8"/>
        <v>0</v>
      </c>
    </row>
    <row r="52" spans="1:8" ht="12.75" hidden="1" customHeight="1" x14ac:dyDescent="0.2">
      <c r="A52" s="42" t="s">
        <v>179</v>
      </c>
      <c r="B52" s="40" t="s">
        <v>168</v>
      </c>
      <c r="C52" s="43" t="s">
        <v>116</v>
      </c>
      <c r="D52" s="98" t="s">
        <v>397</v>
      </c>
      <c r="E52" s="43" t="s">
        <v>180</v>
      </c>
      <c r="F52" s="130"/>
      <c r="G52" s="130"/>
      <c r="H52" s="130"/>
    </row>
    <row r="53" spans="1:8" x14ac:dyDescent="0.2">
      <c r="A53" s="28" t="s">
        <v>210</v>
      </c>
      <c r="B53" s="40" t="s">
        <v>168</v>
      </c>
      <c r="C53" s="31" t="s">
        <v>116</v>
      </c>
      <c r="D53" s="31" t="s">
        <v>211</v>
      </c>
      <c r="E53" s="31"/>
      <c r="F53" s="32">
        <f t="shared" ref="F53:H53" si="9">SUM(F54)</f>
        <v>700.25</v>
      </c>
      <c r="G53" s="32">
        <f t="shared" si="9"/>
        <v>700.25</v>
      </c>
      <c r="H53" s="32">
        <f t="shared" si="9"/>
        <v>672.25</v>
      </c>
    </row>
    <row r="54" spans="1:8" x14ac:dyDescent="0.2">
      <c r="A54" s="42" t="s">
        <v>212</v>
      </c>
      <c r="B54" s="40" t="s">
        <v>168</v>
      </c>
      <c r="C54" s="43" t="s">
        <v>116</v>
      </c>
      <c r="D54" s="43" t="s">
        <v>213</v>
      </c>
      <c r="E54" s="43"/>
      <c r="F54" s="30">
        <f>SUM(F55+F56)</f>
        <v>700.25</v>
      </c>
      <c r="G54" s="30">
        <f t="shared" ref="G54:H54" si="10">SUM(G55+G56)</f>
        <v>700.25</v>
      </c>
      <c r="H54" s="30">
        <f t="shared" si="10"/>
        <v>672.25</v>
      </c>
    </row>
    <row r="55" spans="1:8" x14ac:dyDescent="0.2">
      <c r="A55" s="42" t="s">
        <v>179</v>
      </c>
      <c r="B55" s="40" t="s">
        <v>168</v>
      </c>
      <c r="C55" s="43" t="s">
        <v>116</v>
      </c>
      <c r="D55" s="43" t="s">
        <v>213</v>
      </c>
      <c r="E55" s="43" t="s">
        <v>180</v>
      </c>
      <c r="F55" s="130">
        <v>700.25</v>
      </c>
      <c r="G55" s="130">
        <v>700.25</v>
      </c>
      <c r="H55" s="130">
        <v>672.25</v>
      </c>
    </row>
    <row r="56" spans="1:8" x14ac:dyDescent="0.2">
      <c r="A56" s="42" t="s">
        <v>181</v>
      </c>
      <c r="B56" s="97"/>
      <c r="C56" s="43" t="s">
        <v>116</v>
      </c>
      <c r="D56" s="43" t="s">
        <v>213</v>
      </c>
      <c r="E56" s="98" t="s">
        <v>182</v>
      </c>
      <c r="F56" s="135"/>
      <c r="G56" s="135"/>
      <c r="H56" s="135"/>
    </row>
    <row r="57" spans="1:8" x14ac:dyDescent="0.2">
      <c r="A57" s="25" t="s">
        <v>117</v>
      </c>
      <c r="B57" s="40" t="s">
        <v>168</v>
      </c>
      <c r="C57" s="26" t="s">
        <v>118</v>
      </c>
      <c r="D57" s="26"/>
      <c r="E57" s="26"/>
      <c r="F57" s="27">
        <f>SUM(F58)</f>
        <v>246.3</v>
      </c>
      <c r="G57" s="27">
        <f t="shared" ref="G57:H59" si="11">SUM(G58)</f>
        <v>253.5</v>
      </c>
      <c r="H57" s="27">
        <f t="shared" si="11"/>
        <v>261.89999999999998</v>
      </c>
    </row>
    <row r="58" spans="1:8" x14ac:dyDescent="0.2">
      <c r="A58" s="33" t="s">
        <v>119</v>
      </c>
      <c r="B58" s="40" t="s">
        <v>168</v>
      </c>
      <c r="C58" s="34" t="s">
        <v>120</v>
      </c>
      <c r="D58" s="34"/>
      <c r="E58" s="34"/>
      <c r="F58" s="35">
        <f>SUM(F59)</f>
        <v>246.3</v>
      </c>
      <c r="G58" s="35">
        <f t="shared" si="11"/>
        <v>253.5</v>
      </c>
      <c r="H58" s="35">
        <f t="shared" si="11"/>
        <v>261.89999999999998</v>
      </c>
    </row>
    <row r="59" spans="1:8" x14ac:dyDescent="0.2">
      <c r="A59" s="28" t="s">
        <v>214</v>
      </c>
      <c r="B59" s="40" t="s">
        <v>168</v>
      </c>
      <c r="C59" s="31" t="s">
        <v>120</v>
      </c>
      <c r="D59" s="31" t="s">
        <v>215</v>
      </c>
      <c r="E59" s="31"/>
      <c r="F59" s="32">
        <f>SUM(F60)</f>
        <v>246.3</v>
      </c>
      <c r="G59" s="32">
        <f t="shared" si="11"/>
        <v>253.5</v>
      </c>
      <c r="H59" s="32">
        <f t="shared" si="11"/>
        <v>261.89999999999998</v>
      </c>
    </row>
    <row r="60" spans="1:8" x14ac:dyDescent="0.2">
      <c r="A60" s="42" t="s">
        <v>216</v>
      </c>
      <c r="B60" s="40" t="s">
        <v>168</v>
      </c>
      <c r="C60" s="43" t="s">
        <v>120</v>
      </c>
      <c r="D60" s="43" t="s">
        <v>217</v>
      </c>
      <c r="E60" s="43"/>
      <c r="F60" s="30">
        <f>SUM(F61:F62)</f>
        <v>246.3</v>
      </c>
      <c r="G60" s="30">
        <f>SUM(G61:G62)</f>
        <v>253.5</v>
      </c>
      <c r="H60" s="30">
        <f>SUM(H61:H62)</f>
        <v>261.89999999999998</v>
      </c>
    </row>
    <row r="61" spans="1:8" ht="24" x14ac:dyDescent="0.2">
      <c r="A61" s="42" t="s">
        <v>173</v>
      </c>
      <c r="B61" s="40" t="s">
        <v>168</v>
      </c>
      <c r="C61" s="43" t="s">
        <v>120</v>
      </c>
      <c r="D61" s="43" t="s">
        <v>217</v>
      </c>
      <c r="E61" s="43" t="s">
        <v>174</v>
      </c>
      <c r="F61" s="130">
        <v>230.8</v>
      </c>
      <c r="G61" s="130">
        <v>238</v>
      </c>
      <c r="H61" s="130">
        <v>246.4</v>
      </c>
    </row>
    <row r="62" spans="1:8" x14ac:dyDescent="0.2">
      <c r="A62" s="42" t="s">
        <v>179</v>
      </c>
      <c r="B62" s="40" t="s">
        <v>168</v>
      </c>
      <c r="C62" s="43" t="s">
        <v>120</v>
      </c>
      <c r="D62" s="43" t="s">
        <v>217</v>
      </c>
      <c r="E62" s="43" t="s">
        <v>180</v>
      </c>
      <c r="F62" s="130">
        <v>15.5</v>
      </c>
      <c r="G62" s="130">
        <v>15.5</v>
      </c>
      <c r="H62" s="130">
        <v>15.5</v>
      </c>
    </row>
    <row r="63" spans="1:8" x14ac:dyDescent="0.2">
      <c r="A63" s="25" t="s">
        <v>121</v>
      </c>
      <c r="B63" s="40" t="s">
        <v>168</v>
      </c>
      <c r="C63" s="26" t="s">
        <v>122</v>
      </c>
      <c r="D63" s="26"/>
      <c r="E63" s="26"/>
      <c r="F63" s="27">
        <f>SUM(F64+F71)</f>
        <v>38</v>
      </c>
      <c r="G63" s="27">
        <f>SUM(G64+G71)</f>
        <v>38</v>
      </c>
      <c r="H63" s="27">
        <f>SUM(H64+H71)</f>
        <v>38</v>
      </c>
    </row>
    <row r="64" spans="1:8" ht="24" x14ac:dyDescent="0.2">
      <c r="A64" s="95" t="s">
        <v>392</v>
      </c>
      <c r="B64" s="40" t="s">
        <v>168</v>
      </c>
      <c r="C64" s="34" t="s">
        <v>393</v>
      </c>
      <c r="D64" s="31"/>
      <c r="E64" s="31"/>
      <c r="F64" s="35">
        <f>SUM(F65)</f>
        <v>30</v>
      </c>
      <c r="G64" s="35">
        <f>SUM(G65)</f>
        <v>30</v>
      </c>
      <c r="H64" s="35">
        <f>SUM(H65)</f>
        <v>30</v>
      </c>
    </row>
    <row r="65" spans="1:8" x14ac:dyDescent="0.2">
      <c r="A65" s="28" t="s">
        <v>218</v>
      </c>
      <c r="B65" s="40" t="s">
        <v>168</v>
      </c>
      <c r="C65" s="31" t="s">
        <v>393</v>
      </c>
      <c r="D65" s="31" t="s">
        <v>219</v>
      </c>
      <c r="E65" s="31"/>
      <c r="F65" s="35">
        <f>SUM(F69+F66)</f>
        <v>30</v>
      </c>
      <c r="G65" s="35">
        <f>SUM(G69+G66)</f>
        <v>30</v>
      </c>
      <c r="H65" s="35">
        <f>SUM(H69+H66)</f>
        <v>30</v>
      </c>
    </row>
    <row r="66" spans="1:8" hidden="1" x14ac:dyDescent="0.2">
      <c r="A66" s="123" t="s">
        <v>402</v>
      </c>
      <c r="B66" s="115"/>
      <c r="C66" s="117" t="s">
        <v>393</v>
      </c>
      <c r="D66" s="119" t="s">
        <v>403</v>
      </c>
      <c r="E66" s="119"/>
      <c r="F66" s="118">
        <f>SUM(F67)</f>
        <v>0</v>
      </c>
      <c r="G66" s="118"/>
      <c r="H66" s="118"/>
    </row>
    <row r="67" spans="1:8" hidden="1" x14ac:dyDescent="0.2">
      <c r="A67" s="124" t="s">
        <v>404</v>
      </c>
      <c r="B67" s="115"/>
      <c r="C67" s="121" t="s">
        <v>393</v>
      </c>
      <c r="D67" s="121" t="s">
        <v>405</v>
      </c>
      <c r="E67" s="119"/>
      <c r="F67" s="122">
        <f>SUM(F68)</f>
        <v>0</v>
      </c>
      <c r="G67" s="118"/>
      <c r="H67" s="118"/>
    </row>
    <row r="68" spans="1:8" hidden="1" x14ac:dyDescent="0.2">
      <c r="A68" s="120" t="s">
        <v>179</v>
      </c>
      <c r="B68" s="115"/>
      <c r="C68" s="121" t="s">
        <v>393</v>
      </c>
      <c r="D68" s="121" t="s">
        <v>405</v>
      </c>
      <c r="E68" s="119" t="s">
        <v>286</v>
      </c>
      <c r="F68" s="122"/>
      <c r="G68" s="118"/>
      <c r="H68" s="118"/>
    </row>
    <row r="69" spans="1:8" ht="24" x14ac:dyDescent="0.2">
      <c r="A69" s="42" t="s">
        <v>220</v>
      </c>
      <c r="B69" s="40" t="s">
        <v>168</v>
      </c>
      <c r="C69" s="43" t="s">
        <v>393</v>
      </c>
      <c r="D69" s="43" t="s">
        <v>221</v>
      </c>
      <c r="E69" s="43"/>
      <c r="F69" s="30">
        <f>SUM(F70)</f>
        <v>30</v>
      </c>
      <c r="G69" s="30">
        <f>SUM(G70)</f>
        <v>30</v>
      </c>
      <c r="H69" s="30">
        <f>SUM(H70)</f>
        <v>30</v>
      </c>
    </row>
    <row r="70" spans="1:8" x14ac:dyDescent="0.2">
      <c r="A70" s="42" t="s">
        <v>179</v>
      </c>
      <c r="B70" s="40" t="s">
        <v>168</v>
      </c>
      <c r="C70" s="43" t="s">
        <v>393</v>
      </c>
      <c r="D70" s="43" t="s">
        <v>221</v>
      </c>
      <c r="E70" s="43" t="s">
        <v>180</v>
      </c>
      <c r="F70" s="130">
        <v>30</v>
      </c>
      <c r="G70" s="130">
        <v>30</v>
      </c>
      <c r="H70" s="130">
        <v>30</v>
      </c>
    </row>
    <row r="71" spans="1:8" x14ac:dyDescent="0.2">
      <c r="A71" s="33" t="s">
        <v>298</v>
      </c>
      <c r="B71" s="40" t="s">
        <v>168</v>
      </c>
      <c r="C71" s="34" t="s">
        <v>125</v>
      </c>
      <c r="D71" s="31"/>
      <c r="E71" s="31"/>
      <c r="F71" s="35">
        <f>SUM(F72)</f>
        <v>8</v>
      </c>
      <c r="G71" s="35">
        <f>SUM(G72)</f>
        <v>8</v>
      </c>
      <c r="H71" s="35">
        <f>SUM(H72)</f>
        <v>8</v>
      </c>
    </row>
    <row r="72" spans="1:8" ht="24" x14ac:dyDescent="0.2">
      <c r="A72" s="28" t="s">
        <v>226</v>
      </c>
      <c r="B72" s="40" t="s">
        <v>168</v>
      </c>
      <c r="C72" s="31" t="s">
        <v>125</v>
      </c>
      <c r="D72" s="31" t="s">
        <v>219</v>
      </c>
      <c r="E72" s="31"/>
      <c r="F72" s="35">
        <f>SUM(F73+F75+F77+F79)</f>
        <v>8</v>
      </c>
      <c r="G72" s="35">
        <f t="shared" ref="G72:H72" si="12">SUM(G73+G75+G77+G79)</f>
        <v>8</v>
      </c>
      <c r="H72" s="35">
        <f t="shared" si="12"/>
        <v>8</v>
      </c>
    </row>
    <row r="73" spans="1:8" ht="24" x14ac:dyDescent="0.2">
      <c r="A73" s="42" t="s">
        <v>229</v>
      </c>
      <c r="B73" s="40" t="s">
        <v>168</v>
      </c>
      <c r="C73" s="43" t="s">
        <v>125</v>
      </c>
      <c r="D73" s="43" t="s">
        <v>230</v>
      </c>
      <c r="E73" s="43"/>
      <c r="F73" s="30">
        <f t="shared" ref="F73:H75" si="13">SUM(F74)</f>
        <v>1</v>
      </c>
      <c r="G73" s="30">
        <f t="shared" si="13"/>
        <v>1</v>
      </c>
      <c r="H73" s="30">
        <f t="shared" si="13"/>
        <v>1</v>
      </c>
    </row>
    <row r="74" spans="1:8" x14ac:dyDescent="0.2">
      <c r="A74" s="42" t="s">
        <v>179</v>
      </c>
      <c r="B74" s="40" t="s">
        <v>168</v>
      </c>
      <c r="C74" s="43" t="s">
        <v>125</v>
      </c>
      <c r="D74" s="43" t="s">
        <v>230</v>
      </c>
      <c r="E74" s="43" t="s">
        <v>180</v>
      </c>
      <c r="F74" s="130">
        <v>1</v>
      </c>
      <c r="G74" s="130">
        <v>1</v>
      </c>
      <c r="H74" s="130">
        <v>1</v>
      </c>
    </row>
    <row r="75" spans="1:8" x14ac:dyDescent="0.2">
      <c r="A75" s="42" t="s">
        <v>231</v>
      </c>
      <c r="B75" s="40" t="s">
        <v>168</v>
      </c>
      <c r="C75" s="43" t="s">
        <v>125</v>
      </c>
      <c r="D75" s="43" t="s">
        <v>232</v>
      </c>
      <c r="E75" s="43"/>
      <c r="F75" s="30">
        <f t="shared" si="13"/>
        <v>1</v>
      </c>
      <c r="G75" s="30">
        <f t="shared" si="13"/>
        <v>1</v>
      </c>
      <c r="H75" s="30">
        <f t="shared" si="13"/>
        <v>1</v>
      </c>
    </row>
    <row r="76" spans="1:8" x14ac:dyDescent="0.2">
      <c r="A76" s="42" t="s">
        <v>179</v>
      </c>
      <c r="B76" s="40" t="s">
        <v>168</v>
      </c>
      <c r="C76" s="43" t="s">
        <v>125</v>
      </c>
      <c r="D76" s="43" t="s">
        <v>232</v>
      </c>
      <c r="E76" s="43" t="s">
        <v>180</v>
      </c>
      <c r="F76" s="130">
        <v>1</v>
      </c>
      <c r="G76" s="130">
        <v>1</v>
      </c>
      <c r="H76" s="130">
        <v>1</v>
      </c>
    </row>
    <row r="77" spans="1:8" ht="24" x14ac:dyDescent="0.2">
      <c r="A77" s="42" t="s">
        <v>222</v>
      </c>
      <c r="B77" s="40" t="s">
        <v>168</v>
      </c>
      <c r="C77" s="43" t="s">
        <v>125</v>
      </c>
      <c r="D77" s="43" t="s">
        <v>223</v>
      </c>
      <c r="E77" s="43"/>
      <c r="F77" s="30">
        <f>SUM(F78)</f>
        <v>5</v>
      </c>
      <c r="G77" s="30">
        <f>SUM(G78)</f>
        <v>5</v>
      </c>
      <c r="H77" s="30">
        <f>SUM(H78)</f>
        <v>5</v>
      </c>
    </row>
    <row r="78" spans="1:8" x14ac:dyDescent="0.2">
      <c r="A78" s="42" t="s">
        <v>179</v>
      </c>
      <c r="B78" s="40" t="s">
        <v>168</v>
      </c>
      <c r="C78" s="43" t="s">
        <v>125</v>
      </c>
      <c r="D78" s="43" t="s">
        <v>223</v>
      </c>
      <c r="E78" s="43" t="s">
        <v>180</v>
      </c>
      <c r="F78" s="130">
        <v>5</v>
      </c>
      <c r="G78" s="130">
        <v>5</v>
      </c>
      <c r="H78" s="130">
        <v>5</v>
      </c>
    </row>
    <row r="79" spans="1:8" x14ac:dyDescent="0.2">
      <c r="A79" s="42" t="s">
        <v>224</v>
      </c>
      <c r="B79" s="40" t="s">
        <v>168</v>
      </c>
      <c r="C79" s="43" t="s">
        <v>125</v>
      </c>
      <c r="D79" s="43" t="s">
        <v>225</v>
      </c>
      <c r="E79" s="43"/>
      <c r="F79" s="30">
        <f>SUM(F80)</f>
        <v>1</v>
      </c>
      <c r="G79" s="30">
        <f>SUM(G80)</f>
        <v>1</v>
      </c>
      <c r="H79" s="30">
        <f>SUM(H80)</f>
        <v>1</v>
      </c>
    </row>
    <row r="80" spans="1:8" x14ac:dyDescent="0.2">
      <c r="A80" s="42" t="s">
        <v>179</v>
      </c>
      <c r="B80" s="40" t="s">
        <v>168</v>
      </c>
      <c r="C80" s="43" t="s">
        <v>125</v>
      </c>
      <c r="D80" s="43" t="s">
        <v>225</v>
      </c>
      <c r="E80" s="43" t="s">
        <v>180</v>
      </c>
      <c r="F80" s="130">
        <v>1</v>
      </c>
      <c r="G80" s="130">
        <v>1</v>
      </c>
      <c r="H80" s="130">
        <v>1</v>
      </c>
    </row>
    <row r="81" spans="1:8" x14ac:dyDescent="0.2">
      <c r="A81" s="25" t="s">
        <v>126</v>
      </c>
      <c r="B81" s="40" t="s">
        <v>168</v>
      </c>
      <c r="C81" s="26" t="s">
        <v>127</v>
      </c>
      <c r="D81" s="26"/>
      <c r="E81" s="26"/>
      <c r="F81" s="27">
        <f>SUM(F82+F89)</f>
        <v>3094.42</v>
      </c>
      <c r="G81" s="27">
        <f>SUM(G82+G89)</f>
        <v>3657.58</v>
      </c>
      <c r="H81" s="27">
        <f>SUM(H82+H89)</f>
        <v>2763</v>
      </c>
    </row>
    <row r="82" spans="1:8" x14ac:dyDescent="0.2">
      <c r="A82" s="33" t="s">
        <v>128</v>
      </c>
      <c r="B82" s="40" t="s">
        <v>168</v>
      </c>
      <c r="C82" s="34" t="s">
        <v>129</v>
      </c>
      <c r="D82" s="34"/>
      <c r="E82" s="34"/>
      <c r="F82" s="35">
        <f>SUM(F83+F86)</f>
        <v>2321.42</v>
      </c>
      <c r="G82" s="35">
        <f>SUM(G83+G86)</f>
        <v>2394.58</v>
      </c>
      <c r="H82" s="35">
        <f>SUM(H83+H86)</f>
        <v>2470</v>
      </c>
    </row>
    <row r="83" spans="1:8" ht="12.75" hidden="1" customHeight="1" x14ac:dyDescent="0.2">
      <c r="A83" s="28" t="s">
        <v>233</v>
      </c>
      <c r="B83" s="40" t="s">
        <v>168</v>
      </c>
      <c r="C83" s="31" t="s">
        <v>129</v>
      </c>
      <c r="D83" s="31" t="s">
        <v>236</v>
      </c>
      <c r="E83" s="31"/>
      <c r="F83" s="32">
        <f>SUM(F84)</f>
        <v>0</v>
      </c>
      <c r="G83" s="32">
        <f t="shared" ref="G83:H87" si="14">SUM(G84)</f>
        <v>0</v>
      </c>
      <c r="H83" s="32">
        <f t="shared" si="14"/>
        <v>0</v>
      </c>
    </row>
    <row r="84" spans="1:8" ht="12.75" hidden="1" customHeight="1" x14ac:dyDescent="0.2">
      <c r="A84" s="42" t="s">
        <v>234</v>
      </c>
      <c r="B84" s="40" t="s">
        <v>168</v>
      </c>
      <c r="C84" s="43" t="s">
        <v>129</v>
      </c>
      <c r="D84" s="43" t="s">
        <v>238</v>
      </c>
      <c r="E84" s="43"/>
      <c r="F84" s="30">
        <f>SUM(F85)</f>
        <v>0</v>
      </c>
      <c r="G84" s="30">
        <f t="shared" si="14"/>
        <v>0</v>
      </c>
      <c r="H84" s="30">
        <f t="shared" si="14"/>
        <v>0</v>
      </c>
    </row>
    <row r="85" spans="1:8" ht="12.75" hidden="1" customHeight="1" x14ac:dyDescent="0.2">
      <c r="A85" s="42" t="s">
        <v>179</v>
      </c>
      <c r="B85" s="40" t="s">
        <v>168</v>
      </c>
      <c r="C85" s="43" t="s">
        <v>129</v>
      </c>
      <c r="D85" s="43" t="s">
        <v>238</v>
      </c>
      <c r="E85" s="43" t="s">
        <v>180</v>
      </c>
      <c r="F85" s="30"/>
      <c r="G85" s="30"/>
      <c r="H85" s="30"/>
    </row>
    <row r="86" spans="1:8" x14ac:dyDescent="0.2">
      <c r="A86" s="28" t="s">
        <v>235</v>
      </c>
      <c r="B86" s="40" t="s">
        <v>168</v>
      </c>
      <c r="C86" s="31" t="s">
        <v>129</v>
      </c>
      <c r="D86" s="31" t="s">
        <v>236</v>
      </c>
      <c r="E86" s="43"/>
      <c r="F86" s="32">
        <f>SUM(F87)</f>
        <v>2321.42</v>
      </c>
      <c r="G86" s="32">
        <f t="shared" si="14"/>
        <v>2394.58</v>
      </c>
      <c r="H86" s="32">
        <f t="shared" si="14"/>
        <v>2470</v>
      </c>
    </row>
    <row r="87" spans="1:8" x14ac:dyDescent="0.2">
      <c r="A87" s="42" t="s">
        <v>237</v>
      </c>
      <c r="B87" s="40" t="s">
        <v>168</v>
      </c>
      <c r="C87" s="43" t="s">
        <v>129</v>
      </c>
      <c r="D87" s="43" t="s">
        <v>238</v>
      </c>
      <c r="E87" s="43"/>
      <c r="F87" s="30">
        <f>SUM(F88)</f>
        <v>2321.42</v>
      </c>
      <c r="G87" s="30">
        <f t="shared" si="14"/>
        <v>2394.58</v>
      </c>
      <c r="H87" s="30">
        <f t="shared" si="14"/>
        <v>2470</v>
      </c>
    </row>
    <row r="88" spans="1:8" x14ac:dyDescent="0.2">
      <c r="A88" s="42" t="s">
        <v>179</v>
      </c>
      <c r="B88" s="40" t="s">
        <v>168</v>
      </c>
      <c r="C88" s="43" t="s">
        <v>129</v>
      </c>
      <c r="D88" s="43" t="s">
        <v>238</v>
      </c>
      <c r="E88" s="43" t="s">
        <v>180</v>
      </c>
      <c r="F88" s="130">
        <v>2321.42</v>
      </c>
      <c r="G88" s="130">
        <v>2394.58</v>
      </c>
      <c r="H88" s="130">
        <v>2470</v>
      </c>
    </row>
    <row r="89" spans="1:8" x14ac:dyDescent="0.2">
      <c r="A89" s="33" t="s">
        <v>130</v>
      </c>
      <c r="B89" s="40" t="s">
        <v>168</v>
      </c>
      <c r="C89" s="34" t="s">
        <v>131</v>
      </c>
      <c r="D89" s="34"/>
      <c r="E89" s="34"/>
      <c r="F89" s="35">
        <f>SUM(F90+F93)</f>
        <v>773</v>
      </c>
      <c r="G89" s="35">
        <f>SUM(G90+G93)</f>
        <v>1263</v>
      </c>
      <c r="H89" s="35">
        <f>SUM(H90+H93)</f>
        <v>293</v>
      </c>
    </row>
    <row r="90" spans="1:8" x14ac:dyDescent="0.2">
      <c r="A90" s="28" t="s">
        <v>239</v>
      </c>
      <c r="B90" s="40" t="s">
        <v>168</v>
      </c>
      <c r="C90" s="31" t="s">
        <v>131</v>
      </c>
      <c r="D90" s="31" t="s">
        <v>240</v>
      </c>
      <c r="E90" s="31"/>
      <c r="F90" s="32">
        <f>SUM(F91)</f>
        <v>771</v>
      </c>
      <c r="G90" s="32">
        <f t="shared" ref="G90:H94" si="15">SUM(G91)</f>
        <v>1261</v>
      </c>
      <c r="H90" s="32">
        <f t="shared" si="15"/>
        <v>291</v>
      </c>
    </row>
    <row r="91" spans="1:8" x14ac:dyDescent="0.2">
      <c r="A91" s="42" t="s">
        <v>241</v>
      </c>
      <c r="B91" s="40" t="s">
        <v>168</v>
      </c>
      <c r="C91" s="43" t="s">
        <v>131</v>
      </c>
      <c r="D91" s="43" t="s">
        <v>242</v>
      </c>
      <c r="E91" s="43"/>
      <c r="F91" s="30">
        <f>SUM(F92)</f>
        <v>771</v>
      </c>
      <c r="G91" s="30">
        <f t="shared" si="15"/>
        <v>1261</v>
      </c>
      <c r="H91" s="30">
        <f t="shared" si="15"/>
        <v>291</v>
      </c>
    </row>
    <row r="92" spans="1:8" x14ac:dyDescent="0.2">
      <c r="A92" s="42" t="s">
        <v>179</v>
      </c>
      <c r="B92" s="40" t="s">
        <v>168</v>
      </c>
      <c r="C92" s="43" t="s">
        <v>131</v>
      </c>
      <c r="D92" s="43" t="s">
        <v>242</v>
      </c>
      <c r="E92" s="43" t="s">
        <v>180</v>
      </c>
      <c r="F92" s="30">
        <v>771</v>
      </c>
      <c r="G92" s="30">
        <v>1261</v>
      </c>
      <c r="H92" s="30">
        <v>291</v>
      </c>
    </row>
    <row r="93" spans="1:8" x14ac:dyDescent="0.2">
      <c r="A93" s="28" t="s">
        <v>243</v>
      </c>
      <c r="B93" s="40" t="s">
        <v>168</v>
      </c>
      <c r="C93" s="31" t="s">
        <v>131</v>
      </c>
      <c r="D93" s="31" t="s">
        <v>244</v>
      </c>
      <c r="E93" s="31"/>
      <c r="F93" s="32">
        <f>SUM(F94)</f>
        <v>2</v>
      </c>
      <c r="G93" s="32">
        <f t="shared" si="15"/>
        <v>2</v>
      </c>
      <c r="H93" s="32">
        <f t="shared" si="15"/>
        <v>2</v>
      </c>
    </row>
    <row r="94" spans="1:8" x14ac:dyDescent="0.2">
      <c r="A94" s="42" t="s">
        <v>245</v>
      </c>
      <c r="B94" s="40" t="s">
        <v>168</v>
      </c>
      <c r="C94" s="43" t="s">
        <v>131</v>
      </c>
      <c r="D94" s="43" t="s">
        <v>246</v>
      </c>
      <c r="E94" s="43"/>
      <c r="F94" s="30">
        <f>SUM(F95)</f>
        <v>2</v>
      </c>
      <c r="G94" s="30">
        <f t="shared" si="15"/>
        <v>2</v>
      </c>
      <c r="H94" s="30">
        <f t="shared" si="15"/>
        <v>2</v>
      </c>
    </row>
    <row r="95" spans="1:8" x14ac:dyDescent="0.2">
      <c r="A95" s="42" t="s">
        <v>179</v>
      </c>
      <c r="B95" s="40" t="s">
        <v>168</v>
      </c>
      <c r="C95" s="43" t="s">
        <v>131</v>
      </c>
      <c r="D95" s="43" t="s">
        <v>246</v>
      </c>
      <c r="E95" s="43" t="s">
        <v>180</v>
      </c>
      <c r="F95" s="130">
        <v>2</v>
      </c>
      <c r="G95" s="130">
        <v>2</v>
      </c>
      <c r="H95" s="130">
        <v>2</v>
      </c>
    </row>
    <row r="96" spans="1:8" x14ac:dyDescent="0.2">
      <c r="A96" s="25" t="s">
        <v>132</v>
      </c>
      <c r="B96" s="40" t="s">
        <v>168</v>
      </c>
      <c r="C96" s="26" t="s">
        <v>133</v>
      </c>
      <c r="D96" s="43"/>
      <c r="E96" s="43"/>
      <c r="F96" s="27">
        <f>SUM(F97+F100+F119)</f>
        <v>3984.17</v>
      </c>
      <c r="G96" s="27">
        <f>SUM(G97+G100+G119)</f>
        <v>3497</v>
      </c>
      <c r="H96" s="27">
        <f>SUM(H97+H100+H119)</f>
        <v>3452</v>
      </c>
    </row>
    <row r="97" spans="1:8" x14ac:dyDescent="0.2">
      <c r="A97" s="116" t="s">
        <v>134</v>
      </c>
      <c r="B97" s="138"/>
      <c r="C97" s="117" t="s">
        <v>135</v>
      </c>
      <c r="D97" s="119"/>
      <c r="E97" s="119"/>
      <c r="F97" s="118">
        <f>SUM(F98)</f>
        <v>428.5</v>
      </c>
      <c r="G97" s="118">
        <f t="shared" ref="G97:H98" si="16">SUM(G98)</f>
        <v>0</v>
      </c>
      <c r="H97" s="118">
        <f t="shared" si="16"/>
        <v>0</v>
      </c>
    </row>
    <row r="98" spans="1:8" x14ac:dyDescent="0.2">
      <c r="A98" s="142" t="s">
        <v>418</v>
      </c>
      <c r="B98" s="115" t="s">
        <v>168</v>
      </c>
      <c r="C98" s="121" t="s">
        <v>135</v>
      </c>
      <c r="D98" s="125" t="s">
        <v>417</v>
      </c>
      <c r="E98" s="121"/>
      <c r="F98" s="122">
        <f>SUM(F99)</f>
        <v>428.5</v>
      </c>
      <c r="G98" s="122">
        <f t="shared" si="16"/>
        <v>0</v>
      </c>
      <c r="H98" s="122">
        <f t="shared" si="16"/>
        <v>0</v>
      </c>
    </row>
    <row r="99" spans="1:8" x14ac:dyDescent="0.2">
      <c r="A99" s="42" t="s">
        <v>187</v>
      </c>
      <c r="B99" s="115" t="s">
        <v>168</v>
      </c>
      <c r="C99" s="121" t="s">
        <v>135</v>
      </c>
      <c r="D99" s="125" t="s">
        <v>417</v>
      </c>
      <c r="E99" s="121" t="s">
        <v>188</v>
      </c>
      <c r="F99" s="140">
        <v>428.5</v>
      </c>
      <c r="G99" s="140"/>
      <c r="H99" s="140"/>
    </row>
    <row r="100" spans="1:8" ht="12.75" customHeight="1" x14ac:dyDescent="0.2">
      <c r="A100" s="33" t="s">
        <v>136</v>
      </c>
      <c r="B100" s="40" t="s">
        <v>168</v>
      </c>
      <c r="C100" s="34" t="s">
        <v>137</v>
      </c>
      <c r="D100" s="34"/>
      <c r="E100" s="34"/>
      <c r="F100" s="35">
        <f>SUM(F101+F114+F111)</f>
        <v>1877.17</v>
      </c>
      <c r="G100" s="35">
        <f t="shared" ref="G100:H100" si="17">SUM(G101+G114+G111)</f>
        <v>1350</v>
      </c>
      <c r="H100" s="35">
        <f t="shared" si="17"/>
        <v>1250</v>
      </c>
    </row>
    <row r="101" spans="1:8" x14ac:dyDescent="0.2">
      <c r="A101" s="28" t="s">
        <v>247</v>
      </c>
      <c r="B101" s="40" t="s">
        <v>168</v>
      </c>
      <c r="C101" s="31" t="s">
        <v>137</v>
      </c>
      <c r="D101" s="44" t="s">
        <v>248</v>
      </c>
      <c r="E101" s="31"/>
      <c r="F101" s="32">
        <f>SUM(F102+F104+F106+F108)</f>
        <v>1470</v>
      </c>
      <c r="G101" s="32">
        <f t="shared" ref="G101:H101" si="18">SUM(G102+G104+G106+G108)</f>
        <v>1350</v>
      </c>
      <c r="H101" s="32">
        <f t="shared" si="18"/>
        <v>1250</v>
      </c>
    </row>
    <row r="102" spans="1:8" x14ac:dyDescent="0.2">
      <c r="A102" s="42" t="s">
        <v>249</v>
      </c>
      <c r="B102" s="40" t="s">
        <v>168</v>
      </c>
      <c r="C102" s="43" t="s">
        <v>137</v>
      </c>
      <c r="D102" s="45" t="s">
        <v>250</v>
      </c>
      <c r="E102" s="43"/>
      <c r="F102" s="30">
        <f>SUM(F103:F103)</f>
        <v>600</v>
      </c>
      <c r="G102" s="30">
        <f>SUM(G103:G103)</f>
        <v>600</v>
      </c>
      <c r="H102" s="30">
        <f>SUM(H103:H103)</f>
        <v>600</v>
      </c>
    </row>
    <row r="103" spans="1:8" x14ac:dyDescent="0.2">
      <c r="A103" s="42" t="s">
        <v>179</v>
      </c>
      <c r="B103" s="40" t="s">
        <v>168</v>
      </c>
      <c r="C103" s="43" t="s">
        <v>137</v>
      </c>
      <c r="D103" s="45" t="s">
        <v>250</v>
      </c>
      <c r="E103" s="43" t="s">
        <v>180</v>
      </c>
      <c r="F103" s="130">
        <v>600</v>
      </c>
      <c r="G103" s="130">
        <v>600</v>
      </c>
      <c r="H103" s="130">
        <v>600</v>
      </c>
    </row>
    <row r="104" spans="1:8" x14ac:dyDescent="0.2">
      <c r="A104" s="42" t="s">
        <v>251</v>
      </c>
      <c r="B104" s="40" t="s">
        <v>168</v>
      </c>
      <c r="C104" s="43" t="s">
        <v>137</v>
      </c>
      <c r="D104" s="45" t="s">
        <v>252</v>
      </c>
      <c r="E104" s="43"/>
      <c r="F104" s="48">
        <f>SUM(F105)</f>
        <v>320</v>
      </c>
      <c r="G104" s="48">
        <f>SUM(G105)</f>
        <v>300</v>
      </c>
      <c r="H104" s="48">
        <f>SUM(H105)</f>
        <v>300</v>
      </c>
    </row>
    <row r="105" spans="1:8" ht="12.75" customHeight="1" x14ac:dyDescent="0.2">
      <c r="A105" s="42" t="s">
        <v>179</v>
      </c>
      <c r="B105" s="40" t="s">
        <v>168</v>
      </c>
      <c r="C105" s="43" t="s">
        <v>137</v>
      </c>
      <c r="D105" s="45" t="s">
        <v>252</v>
      </c>
      <c r="E105" s="43" t="s">
        <v>180</v>
      </c>
      <c r="F105" s="130">
        <v>320</v>
      </c>
      <c r="G105" s="130">
        <v>300</v>
      </c>
      <c r="H105" s="130">
        <v>300</v>
      </c>
    </row>
    <row r="106" spans="1:8" x14ac:dyDescent="0.2">
      <c r="A106" s="42" t="s">
        <v>253</v>
      </c>
      <c r="B106" s="40" t="s">
        <v>168</v>
      </c>
      <c r="C106" s="43" t="s">
        <v>137</v>
      </c>
      <c r="D106" s="45" t="s">
        <v>254</v>
      </c>
      <c r="E106" s="43"/>
      <c r="F106" s="48">
        <f>SUM(F107)</f>
        <v>300</v>
      </c>
      <c r="G106" s="48">
        <f>SUM(G107)</f>
        <v>200</v>
      </c>
      <c r="H106" s="48">
        <f>SUM(H107)</f>
        <v>100</v>
      </c>
    </row>
    <row r="107" spans="1:8" x14ac:dyDescent="0.2">
      <c r="A107" s="42" t="s">
        <v>179</v>
      </c>
      <c r="B107" s="40" t="s">
        <v>168</v>
      </c>
      <c r="C107" s="43" t="s">
        <v>137</v>
      </c>
      <c r="D107" s="45" t="s">
        <v>254</v>
      </c>
      <c r="E107" s="43" t="s">
        <v>180</v>
      </c>
      <c r="F107" s="130">
        <v>300</v>
      </c>
      <c r="G107" s="130">
        <v>200</v>
      </c>
      <c r="H107" s="130">
        <v>100</v>
      </c>
    </row>
    <row r="108" spans="1:8" ht="12.75" customHeight="1" x14ac:dyDescent="0.2">
      <c r="A108" s="42" t="s">
        <v>255</v>
      </c>
      <c r="B108" s="40" t="s">
        <v>168</v>
      </c>
      <c r="C108" s="43" t="s">
        <v>137</v>
      </c>
      <c r="D108" s="45" t="s">
        <v>256</v>
      </c>
      <c r="E108" s="43"/>
      <c r="F108" s="48">
        <f>SUM(F109:F110)</f>
        <v>250</v>
      </c>
      <c r="G108" s="48">
        <f>SUM(G109:G110)</f>
        <v>250</v>
      </c>
      <c r="H108" s="48">
        <f>SUM(H109:H110)</f>
        <v>250</v>
      </c>
    </row>
    <row r="109" spans="1:8" ht="12.75" customHeight="1" x14ac:dyDescent="0.2">
      <c r="A109" s="42" t="s">
        <v>179</v>
      </c>
      <c r="B109" s="40" t="s">
        <v>168</v>
      </c>
      <c r="C109" s="43" t="s">
        <v>137</v>
      </c>
      <c r="D109" s="45" t="s">
        <v>256</v>
      </c>
      <c r="E109" s="43" t="s">
        <v>180</v>
      </c>
      <c r="F109" s="130">
        <v>250</v>
      </c>
      <c r="G109" s="130">
        <v>250</v>
      </c>
      <c r="H109" s="130">
        <v>250</v>
      </c>
    </row>
    <row r="110" spans="1:8" ht="12.75" hidden="1" customHeight="1" x14ac:dyDescent="0.2">
      <c r="A110" s="42" t="s">
        <v>181</v>
      </c>
      <c r="B110" s="40" t="s">
        <v>168</v>
      </c>
      <c r="C110" s="43" t="s">
        <v>137</v>
      </c>
      <c r="D110" s="45" t="s">
        <v>256</v>
      </c>
      <c r="E110" s="43" t="s">
        <v>182</v>
      </c>
      <c r="F110" s="48">
        <v>0</v>
      </c>
      <c r="G110" s="48"/>
      <c r="H110" s="48"/>
    </row>
    <row r="111" spans="1:8" ht="12.75" customHeight="1" x14ac:dyDescent="0.2">
      <c r="A111" s="142" t="s">
        <v>418</v>
      </c>
      <c r="B111" s="115" t="s">
        <v>168</v>
      </c>
      <c r="C111" s="43" t="s">
        <v>137</v>
      </c>
      <c r="D111" s="125" t="s">
        <v>417</v>
      </c>
      <c r="E111" s="43"/>
      <c r="F111" s="48">
        <f>SUM(F112)</f>
        <v>407.17</v>
      </c>
      <c r="G111" s="48">
        <f>SUM(G112:G113)</f>
        <v>0</v>
      </c>
      <c r="H111" s="48">
        <f>SUM(H112:H113)</f>
        <v>0</v>
      </c>
    </row>
    <row r="112" spans="1:8" ht="12.75" customHeight="1" x14ac:dyDescent="0.2">
      <c r="A112" s="42" t="s">
        <v>187</v>
      </c>
      <c r="B112" s="115" t="s">
        <v>168</v>
      </c>
      <c r="C112" s="43" t="s">
        <v>137</v>
      </c>
      <c r="D112" s="125" t="s">
        <v>417</v>
      </c>
      <c r="E112" s="121" t="s">
        <v>188</v>
      </c>
      <c r="F112" s="141">
        <v>407.17</v>
      </c>
      <c r="G112" s="141"/>
      <c r="H112" s="141"/>
    </row>
    <row r="113" spans="1:8" ht="13.5" hidden="1" customHeight="1" x14ac:dyDescent="0.2">
      <c r="A113" s="42" t="s">
        <v>181</v>
      </c>
      <c r="B113" s="40" t="s">
        <v>168</v>
      </c>
      <c r="C113" s="43" t="s">
        <v>137</v>
      </c>
      <c r="D113" s="45" t="s">
        <v>257</v>
      </c>
      <c r="E113" s="43" t="s">
        <v>182</v>
      </c>
      <c r="F113" s="48"/>
      <c r="G113" s="48"/>
      <c r="H113" s="48"/>
    </row>
    <row r="114" spans="1:8" ht="12.75" hidden="1" customHeight="1" x14ac:dyDescent="0.2">
      <c r="A114" s="28" t="s">
        <v>258</v>
      </c>
      <c r="B114" s="40" t="s">
        <v>168</v>
      </c>
      <c r="C114" s="31" t="s">
        <v>137</v>
      </c>
      <c r="D114" s="31" t="s">
        <v>259</v>
      </c>
      <c r="E114" s="31"/>
      <c r="F114" s="46">
        <f>SUM(F115+F117)</f>
        <v>0</v>
      </c>
      <c r="G114" s="46">
        <f>SUM(G115+G117)</f>
        <v>0</v>
      </c>
      <c r="H114" s="46">
        <f>SUM(H115+H117)</f>
        <v>0</v>
      </c>
    </row>
    <row r="115" spans="1:8" ht="24" hidden="1" customHeight="1" x14ac:dyDescent="0.2">
      <c r="A115" s="42" t="s">
        <v>260</v>
      </c>
      <c r="B115" s="40" t="s">
        <v>168</v>
      </c>
      <c r="C115" s="43" t="s">
        <v>137</v>
      </c>
      <c r="D115" s="47" t="s">
        <v>261</v>
      </c>
      <c r="E115" s="43"/>
      <c r="F115" s="48">
        <f>SUM(F116)</f>
        <v>0</v>
      </c>
      <c r="G115" s="48">
        <f>SUM(G116)</f>
        <v>0</v>
      </c>
      <c r="H115" s="48">
        <f>SUM(H116)</f>
        <v>0</v>
      </c>
    </row>
    <row r="116" spans="1:8" ht="12.75" hidden="1" customHeight="1" x14ac:dyDescent="0.2">
      <c r="A116" s="42" t="s">
        <v>179</v>
      </c>
      <c r="B116" s="40" t="s">
        <v>168</v>
      </c>
      <c r="C116" s="43" t="s">
        <v>137</v>
      </c>
      <c r="D116" s="47" t="s">
        <v>261</v>
      </c>
      <c r="E116" s="43" t="s">
        <v>180</v>
      </c>
      <c r="F116" s="48"/>
      <c r="G116" s="48"/>
      <c r="H116" s="48"/>
    </row>
    <row r="117" spans="1:8" hidden="1" x14ac:dyDescent="0.2">
      <c r="A117" s="120" t="s">
        <v>418</v>
      </c>
      <c r="B117" s="115" t="s">
        <v>168</v>
      </c>
      <c r="C117" s="121" t="s">
        <v>139</v>
      </c>
      <c r="D117" s="125" t="s">
        <v>417</v>
      </c>
      <c r="E117" s="43"/>
      <c r="F117" s="48">
        <f>SUM(F118)</f>
        <v>0</v>
      </c>
      <c r="G117" s="48">
        <f>SUM(G118)</f>
        <v>0</v>
      </c>
      <c r="H117" s="48">
        <f>SUM(H118)</f>
        <v>0</v>
      </c>
    </row>
    <row r="118" spans="1:8" hidden="1" x14ac:dyDescent="0.2">
      <c r="A118" s="120" t="s">
        <v>179</v>
      </c>
      <c r="B118" s="115" t="s">
        <v>168</v>
      </c>
      <c r="C118" s="121" t="s">
        <v>139</v>
      </c>
      <c r="D118" s="125" t="s">
        <v>417</v>
      </c>
      <c r="E118" s="43" t="s">
        <v>180</v>
      </c>
      <c r="F118" s="48"/>
      <c r="G118" s="48"/>
      <c r="H118" s="48"/>
    </row>
    <row r="119" spans="1:8" ht="12.75" customHeight="1" x14ac:dyDescent="0.2">
      <c r="A119" s="33" t="s">
        <v>138</v>
      </c>
      <c r="B119" s="40" t="s">
        <v>168</v>
      </c>
      <c r="C119" s="34" t="s">
        <v>139</v>
      </c>
      <c r="D119" s="139"/>
      <c r="E119" s="34"/>
      <c r="F119" s="90">
        <f>SUM(F120+F122)</f>
        <v>1678.5</v>
      </c>
      <c r="G119" s="90">
        <f t="shared" ref="G119:H119" si="19">SUM(G120+G122)</f>
        <v>2147</v>
      </c>
      <c r="H119" s="90">
        <f t="shared" si="19"/>
        <v>2202</v>
      </c>
    </row>
    <row r="120" spans="1:8" x14ac:dyDescent="0.2">
      <c r="A120" s="142" t="s">
        <v>418</v>
      </c>
      <c r="B120" s="115" t="s">
        <v>168</v>
      </c>
      <c r="C120" s="121" t="s">
        <v>139</v>
      </c>
      <c r="D120" s="125" t="s">
        <v>417</v>
      </c>
      <c r="E120" s="121"/>
      <c r="F120" s="122">
        <f>SUM(F121)</f>
        <v>428.5</v>
      </c>
      <c r="G120" s="122">
        <f t="shared" ref="G120:H120" si="20">SUM(G121)</f>
        <v>857</v>
      </c>
      <c r="H120" s="122">
        <f t="shared" si="20"/>
        <v>857</v>
      </c>
    </row>
    <row r="121" spans="1:8" x14ac:dyDescent="0.2">
      <c r="A121" s="42" t="s">
        <v>187</v>
      </c>
      <c r="B121" s="115" t="s">
        <v>168</v>
      </c>
      <c r="C121" s="121" t="s">
        <v>139</v>
      </c>
      <c r="D121" s="125" t="s">
        <v>417</v>
      </c>
      <c r="E121" s="121" t="s">
        <v>188</v>
      </c>
      <c r="F121" s="140">
        <v>428.5</v>
      </c>
      <c r="G121" s="140">
        <v>857</v>
      </c>
      <c r="H121" s="140">
        <v>857</v>
      </c>
    </row>
    <row r="122" spans="1:8" x14ac:dyDescent="0.2">
      <c r="A122" s="28" t="s">
        <v>262</v>
      </c>
      <c r="B122" s="40" t="s">
        <v>168</v>
      </c>
      <c r="C122" s="31" t="s">
        <v>139</v>
      </c>
      <c r="D122" s="44" t="s">
        <v>263</v>
      </c>
      <c r="E122" s="31"/>
      <c r="F122" s="46">
        <f>SUM(F123+F125+F127+F129+F131)</f>
        <v>1250</v>
      </c>
      <c r="G122" s="46">
        <f>SUM(G123+G125+G127+G129+G131)</f>
        <v>1290</v>
      </c>
      <c r="H122" s="46">
        <f>SUM(H123+H125+H127+H129+H131)</f>
        <v>1345</v>
      </c>
    </row>
    <row r="123" spans="1:8" hidden="1" x14ac:dyDescent="0.2">
      <c r="A123" s="42" t="s">
        <v>264</v>
      </c>
      <c r="B123" s="40" t="s">
        <v>168</v>
      </c>
      <c r="C123" s="43" t="s">
        <v>139</v>
      </c>
      <c r="D123" s="45" t="s">
        <v>265</v>
      </c>
      <c r="E123" s="43"/>
      <c r="F123" s="48">
        <f>SUM(F124)</f>
        <v>0</v>
      </c>
      <c r="G123" s="48">
        <f t="shared" ref="G123:H123" si="21">SUM(G124)</f>
        <v>0</v>
      </c>
      <c r="H123" s="48">
        <f t="shared" si="21"/>
        <v>0</v>
      </c>
    </row>
    <row r="124" spans="1:8" hidden="1" x14ac:dyDescent="0.2">
      <c r="A124" s="42" t="s">
        <v>179</v>
      </c>
      <c r="B124" s="40" t="s">
        <v>168</v>
      </c>
      <c r="C124" s="43" t="s">
        <v>139</v>
      </c>
      <c r="D124" s="45" t="s">
        <v>265</v>
      </c>
      <c r="E124" s="43" t="s">
        <v>180</v>
      </c>
      <c r="F124" s="48">
        <v>0</v>
      </c>
      <c r="G124" s="48">
        <v>0</v>
      </c>
      <c r="H124" s="48">
        <v>0</v>
      </c>
    </row>
    <row r="125" spans="1:8" hidden="1" x14ac:dyDescent="0.2">
      <c r="A125" s="42" t="s">
        <v>266</v>
      </c>
      <c r="B125" s="40" t="s">
        <v>168</v>
      </c>
      <c r="C125" s="43" t="s">
        <v>139</v>
      </c>
      <c r="D125" s="45" t="s">
        <v>267</v>
      </c>
      <c r="E125" s="43"/>
      <c r="F125" s="48">
        <f>SUM(F126)</f>
        <v>0</v>
      </c>
      <c r="G125" s="48">
        <f t="shared" ref="G125:H125" si="22">SUM(G126)</f>
        <v>0</v>
      </c>
      <c r="H125" s="48">
        <f t="shared" si="22"/>
        <v>0</v>
      </c>
    </row>
    <row r="126" spans="1:8" ht="12" hidden="1" customHeight="1" x14ac:dyDescent="0.2">
      <c r="A126" s="42" t="s">
        <v>179</v>
      </c>
      <c r="B126" s="40" t="s">
        <v>168</v>
      </c>
      <c r="C126" s="43" t="s">
        <v>139</v>
      </c>
      <c r="D126" s="45" t="s">
        <v>267</v>
      </c>
      <c r="E126" s="43" t="s">
        <v>180</v>
      </c>
      <c r="F126" s="130"/>
      <c r="G126" s="130"/>
      <c r="H126" s="130"/>
    </row>
    <row r="127" spans="1:8" ht="21" customHeight="1" x14ac:dyDescent="0.2">
      <c r="A127" s="42" t="s">
        <v>268</v>
      </c>
      <c r="B127" s="40" t="s">
        <v>168</v>
      </c>
      <c r="C127" s="43" t="s">
        <v>139</v>
      </c>
      <c r="D127" s="45" t="s">
        <v>269</v>
      </c>
      <c r="E127" s="43"/>
      <c r="F127" s="48">
        <f>SUM(F128)</f>
        <v>150</v>
      </c>
      <c r="G127" s="48">
        <f t="shared" ref="G127:H127" si="23">SUM(G128)</f>
        <v>150</v>
      </c>
      <c r="H127" s="48">
        <f t="shared" si="23"/>
        <v>150</v>
      </c>
    </row>
    <row r="128" spans="1:8" x14ac:dyDescent="0.2">
      <c r="A128" s="42" t="s">
        <v>179</v>
      </c>
      <c r="B128" s="40" t="s">
        <v>168</v>
      </c>
      <c r="C128" s="43" t="s">
        <v>139</v>
      </c>
      <c r="D128" s="45" t="s">
        <v>269</v>
      </c>
      <c r="E128" s="43" t="s">
        <v>180</v>
      </c>
      <c r="F128" s="130">
        <v>150</v>
      </c>
      <c r="G128" s="130">
        <v>150</v>
      </c>
      <c r="H128" s="130">
        <v>150</v>
      </c>
    </row>
    <row r="129" spans="1:8" x14ac:dyDescent="0.2">
      <c r="A129" s="42" t="s">
        <v>270</v>
      </c>
      <c r="B129" s="40" t="s">
        <v>168</v>
      </c>
      <c r="C129" s="43" t="s">
        <v>139</v>
      </c>
      <c r="D129" s="45" t="s">
        <v>271</v>
      </c>
      <c r="E129" s="43"/>
      <c r="F129" s="48">
        <f>SUM(F130)</f>
        <v>1100</v>
      </c>
      <c r="G129" s="48">
        <f>SUM(G130)</f>
        <v>1140</v>
      </c>
      <c r="H129" s="48">
        <f>SUM(H130)</f>
        <v>1195</v>
      </c>
    </row>
    <row r="130" spans="1:8" x14ac:dyDescent="0.2">
      <c r="A130" s="42" t="s">
        <v>179</v>
      </c>
      <c r="B130" s="40" t="s">
        <v>168</v>
      </c>
      <c r="C130" s="43" t="s">
        <v>139</v>
      </c>
      <c r="D130" s="45" t="s">
        <v>271</v>
      </c>
      <c r="E130" s="43" t="s">
        <v>180</v>
      </c>
      <c r="F130" s="130">
        <v>1100</v>
      </c>
      <c r="G130" s="130">
        <v>1140</v>
      </c>
      <c r="H130" s="130">
        <v>1195</v>
      </c>
    </row>
    <row r="131" spans="1:8" ht="18" hidden="1" customHeight="1" x14ac:dyDescent="0.2">
      <c r="A131" s="42" t="s">
        <v>375</v>
      </c>
      <c r="B131" s="40" t="s">
        <v>168</v>
      </c>
      <c r="C131" s="43" t="s">
        <v>139</v>
      </c>
      <c r="D131" s="45" t="s">
        <v>374</v>
      </c>
      <c r="E131" s="43"/>
      <c r="F131" s="30">
        <f>SUM(F132)</f>
        <v>0</v>
      </c>
      <c r="G131" s="30">
        <f>SUM(G132)</f>
        <v>0</v>
      </c>
      <c r="H131" s="30">
        <f>SUM(H132)</f>
        <v>0</v>
      </c>
    </row>
    <row r="132" spans="1:8" hidden="1" x14ac:dyDescent="0.2">
      <c r="A132" s="42" t="s">
        <v>179</v>
      </c>
      <c r="B132" s="40" t="s">
        <v>168</v>
      </c>
      <c r="C132" s="43" t="s">
        <v>139</v>
      </c>
      <c r="D132" s="45" t="s">
        <v>374</v>
      </c>
      <c r="E132" s="43" t="s">
        <v>180</v>
      </c>
      <c r="F132" s="30"/>
      <c r="G132" s="30"/>
      <c r="H132" s="30"/>
    </row>
    <row r="133" spans="1:8" x14ac:dyDescent="0.2">
      <c r="A133" s="25" t="s">
        <v>140</v>
      </c>
      <c r="B133" s="40" t="s">
        <v>168</v>
      </c>
      <c r="C133" s="26" t="s">
        <v>141</v>
      </c>
      <c r="D133" s="43"/>
      <c r="E133" s="43"/>
      <c r="F133" s="27">
        <f>SUM(F134+F138)</f>
        <v>15</v>
      </c>
      <c r="G133" s="27">
        <f t="shared" ref="G133:H133" si="24">SUM(G134+G138)</f>
        <v>15</v>
      </c>
      <c r="H133" s="27">
        <f t="shared" si="24"/>
        <v>15</v>
      </c>
    </row>
    <row r="134" spans="1:8" x14ac:dyDescent="0.2">
      <c r="A134" s="33" t="s">
        <v>142</v>
      </c>
      <c r="B134" s="40" t="s">
        <v>168</v>
      </c>
      <c r="C134" s="34" t="s">
        <v>143</v>
      </c>
      <c r="D134" s="34"/>
      <c r="E134" s="34"/>
      <c r="F134" s="35">
        <f t="shared" ref="F134:H136" si="25">SUM(F135)</f>
        <v>10</v>
      </c>
      <c r="G134" s="35">
        <f t="shared" si="25"/>
        <v>10</v>
      </c>
      <c r="H134" s="35">
        <f t="shared" si="25"/>
        <v>10</v>
      </c>
    </row>
    <row r="135" spans="1:8" x14ac:dyDescent="0.2">
      <c r="A135" s="28" t="s">
        <v>362</v>
      </c>
      <c r="B135" s="40" t="s">
        <v>168</v>
      </c>
      <c r="C135" s="31" t="s">
        <v>143</v>
      </c>
      <c r="D135" s="31" t="s">
        <v>272</v>
      </c>
      <c r="E135" s="31"/>
      <c r="F135" s="32">
        <f>SUM(F136)</f>
        <v>10</v>
      </c>
      <c r="G135" s="32">
        <f t="shared" si="25"/>
        <v>10</v>
      </c>
      <c r="H135" s="32">
        <f t="shared" si="25"/>
        <v>10</v>
      </c>
    </row>
    <row r="136" spans="1:8" x14ac:dyDescent="0.2">
      <c r="A136" s="42" t="s">
        <v>273</v>
      </c>
      <c r="B136" s="40" t="s">
        <v>168</v>
      </c>
      <c r="C136" s="43" t="s">
        <v>143</v>
      </c>
      <c r="D136" s="43" t="s">
        <v>274</v>
      </c>
      <c r="E136" s="43"/>
      <c r="F136" s="30">
        <f>SUM(F137)</f>
        <v>10</v>
      </c>
      <c r="G136" s="30">
        <f t="shared" si="25"/>
        <v>10</v>
      </c>
      <c r="H136" s="30">
        <f t="shared" si="25"/>
        <v>10</v>
      </c>
    </row>
    <row r="137" spans="1:8" x14ac:dyDescent="0.2">
      <c r="A137" s="42" t="s">
        <v>179</v>
      </c>
      <c r="B137" s="40" t="s">
        <v>168</v>
      </c>
      <c r="C137" s="43" t="s">
        <v>143</v>
      </c>
      <c r="D137" s="43" t="s">
        <v>274</v>
      </c>
      <c r="E137" s="43" t="s">
        <v>180</v>
      </c>
      <c r="F137" s="130">
        <v>10</v>
      </c>
      <c r="G137" s="130">
        <v>10</v>
      </c>
      <c r="H137" s="130">
        <v>10</v>
      </c>
    </row>
    <row r="138" spans="1:8" ht="15.75" customHeight="1" x14ac:dyDescent="0.2">
      <c r="A138" s="28" t="s">
        <v>226</v>
      </c>
      <c r="B138" s="40" t="s">
        <v>168</v>
      </c>
      <c r="C138" s="31" t="s">
        <v>143</v>
      </c>
      <c r="D138" s="31" t="s">
        <v>219</v>
      </c>
      <c r="E138" s="31"/>
      <c r="F138" s="35">
        <f>SUM(F139)</f>
        <v>5</v>
      </c>
      <c r="G138" s="35">
        <f t="shared" ref="G138:H138" si="26">SUM(G139)</f>
        <v>5</v>
      </c>
      <c r="H138" s="35">
        <f t="shared" si="26"/>
        <v>5</v>
      </c>
    </row>
    <row r="139" spans="1:8" x14ac:dyDescent="0.2">
      <c r="A139" s="42" t="s">
        <v>227</v>
      </c>
      <c r="B139" s="40" t="s">
        <v>168</v>
      </c>
      <c r="C139" s="43" t="s">
        <v>143</v>
      </c>
      <c r="D139" s="43" t="s">
        <v>228</v>
      </c>
      <c r="E139" s="43"/>
      <c r="F139" s="30">
        <f>SUM(F140)</f>
        <v>5</v>
      </c>
      <c r="G139" s="30">
        <f>SUM(G140)</f>
        <v>5</v>
      </c>
      <c r="H139" s="30">
        <f>SUM(H140)</f>
        <v>5</v>
      </c>
    </row>
    <row r="140" spans="1:8" ht="15" customHeight="1" x14ac:dyDescent="0.2">
      <c r="A140" s="42" t="s">
        <v>179</v>
      </c>
      <c r="B140" s="40" t="s">
        <v>168</v>
      </c>
      <c r="C140" s="43" t="s">
        <v>143</v>
      </c>
      <c r="D140" s="43" t="s">
        <v>228</v>
      </c>
      <c r="E140" s="43" t="s">
        <v>180</v>
      </c>
      <c r="F140" s="130">
        <v>5</v>
      </c>
      <c r="G140" s="130">
        <v>5</v>
      </c>
      <c r="H140" s="130">
        <v>5</v>
      </c>
    </row>
    <row r="141" spans="1:8" x14ac:dyDescent="0.2">
      <c r="A141" s="25" t="s">
        <v>144</v>
      </c>
      <c r="B141" s="40" t="s">
        <v>168</v>
      </c>
      <c r="C141" s="26" t="s">
        <v>145</v>
      </c>
      <c r="D141" s="43"/>
      <c r="E141" s="43"/>
      <c r="F141" s="27">
        <f>SUM(F142)</f>
        <v>539</v>
      </c>
      <c r="G141" s="27">
        <f>SUM(G142)</f>
        <v>395</v>
      </c>
      <c r="H141" s="27">
        <f>SUM(H142)</f>
        <v>395</v>
      </c>
    </row>
    <row r="142" spans="1:8" x14ac:dyDescent="0.2">
      <c r="A142" s="33" t="s">
        <v>146</v>
      </c>
      <c r="B142" s="40" t="s">
        <v>168</v>
      </c>
      <c r="C142" s="34" t="s">
        <v>147</v>
      </c>
      <c r="D142" s="34"/>
      <c r="E142" s="34"/>
      <c r="F142" s="35">
        <f>SUM(F143+F147)</f>
        <v>539</v>
      </c>
      <c r="G142" s="35">
        <f>SUM(G143+G147)</f>
        <v>395</v>
      </c>
      <c r="H142" s="35">
        <f>SUM(H143+H147)</f>
        <v>395</v>
      </c>
    </row>
    <row r="143" spans="1:8" x14ac:dyDescent="0.2">
      <c r="A143" s="28" t="s">
        <v>275</v>
      </c>
      <c r="B143" s="40" t="s">
        <v>168</v>
      </c>
      <c r="C143" s="31" t="s">
        <v>147</v>
      </c>
      <c r="D143" s="31" t="s">
        <v>276</v>
      </c>
      <c r="E143" s="31"/>
      <c r="F143" s="32">
        <f>SUM(F144)</f>
        <v>15</v>
      </c>
      <c r="G143" s="32">
        <f>SUM(G144)</f>
        <v>15</v>
      </c>
      <c r="H143" s="32">
        <f>SUM(H144)</f>
        <v>15</v>
      </c>
    </row>
    <row r="144" spans="1:8" x14ac:dyDescent="0.2">
      <c r="A144" s="42" t="s">
        <v>277</v>
      </c>
      <c r="B144" s="40" t="s">
        <v>168</v>
      </c>
      <c r="C144" s="43" t="s">
        <v>147</v>
      </c>
      <c r="D144" s="43" t="s">
        <v>278</v>
      </c>
      <c r="E144" s="43"/>
      <c r="F144" s="30">
        <f>SUM(F146+F145)</f>
        <v>15</v>
      </c>
      <c r="G144" s="30">
        <f>SUM(G146+G145)</f>
        <v>15</v>
      </c>
      <c r="H144" s="30">
        <f>SUM(H146+H145)</f>
        <v>15</v>
      </c>
    </row>
    <row r="145" spans="1:8" hidden="1" x14ac:dyDescent="0.2">
      <c r="A145" s="42" t="s">
        <v>179</v>
      </c>
      <c r="B145" s="40" t="s">
        <v>168</v>
      </c>
      <c r="C145" s="43" t="s">
        <v>147</v>
      </c>
      <c r="D145" s="43" t="s">
        <v>278</v>
      </c>
      <c r="E145" s="43" t="s">
        <v>180</v>
      </c>
      <c r="F145" s="30"/>
      <c r="G145" s="30"/>
      <c r="H145" s="30"/>
    </row>
    <row r="146" spans="1:8" x14ac:dyDescent="0.2">
      <c r="A146" s="42" t="s">
        <v>181</v>
      </c>
      <c r="B146" s="40" t="s">
        <v>168</v>
      </c>
      <c r="C146" s="43" t="s">
        <v>147</v>
      </c>
      <c r="D146" s="43" t="s">
        <v>278</v>
      </c>
      <c r="E146" s="43" t="s">
        <v>182</v>
      </c>
      <c r="F146" s="130">
        <v>15</v>
      </c>
      <c r="G146" s="130">
        <v>15</v>
      </c>
      <c r="H146" s="130">
        <v>15</v>
      </c>
    </row>
    <row r="147" spans="1:8" x14ac:dyDescent="0.2">
      <c r="A147" s="28" t="s">
        <v>362</v>
      </c>
      <c r="B147" s="40" t="s">
        <v>168</v>
      </c>
      <c r="C147" s="43" t="s">
        <v>147</v>
      </c>
      <c r="D147" s="31" t="s">
        <v>272</v>
      </c>
      <c r="E147" s="43"/>
      <c r="F147" s="30">
        <f t="shared" ref="F147:H148" si="27">SUM(F148)</f>
        <v>524</v>
      </c>
      <c r="G147" s="30">
        <f t="shared" si="27"/>
        <v>380</v>
      </c>
      <c r="H147" s="30">
        <f t="shared" si="27"/>
        <v>380</v>
      </c>
    </row>
    <row r="148" spans="1:8" x14ac:dyDescent="0.2">
      <c r="A148" s="42" t="s">
        <v>279</v>
      </c>
      <c r="B148" s="40" t="s">
        <v>168</v>
      </c>
      <c r="C148" s="43" t="s">
        <v>147</v>
      </c>
      <c r="D148" s="43" t="s">
        <v>280</v>
      </c>
      <c r="E148" s="43"/>
      <c r="F148" s="30">
        <f t="shared" si="27"/>
        <v>524</v>
      </c>
      <c r="G148" s="30">
        <f t="shared" si="27"/>
        <v>380</v>
      </c>
      <c r="H148" s="30">
        <f t="shared" si="27"/>
        <v>380</v>
      </c>
    </row>
    <row r="149" spans="1:8" x14ac:dyDescent="0.2">
      <c r="A149" s="42" t="s">
        <v>179</v>
      </c>
      <c r="B149" s="40" t="s">
        <v>168</v>
      </c>
      <c r="C149" s="43" t="s">
        <v>147</v>
      </c>
      <c r="D149" s="43" t="s">
        <v>280</v>
      </c>
      <c r="E149" s="43" t="s">
        <v>180</v>
      </c>
      <c r="F149" s="48">
        <v>524</v>
      </c>
      <c r="G149" s="48">
        <v>380</v>
      </c>
      <c r="H149" s="48">
        <v>380</v>
      </c>
    </row>
    <row r="150" spans="1:8" x14ac:dyDescent="0.2">
      <c r="A150" s="25" t="s">
        <v>148</v>
      </c>
      <c r="B150" s="40" t="s">
        <v>168</v>
      </c>
      <c r="C150" s="26" t="s">
        <v>149</v>
      </c>
      <c r="D150" s="49"/>
      <c r="E150" s="26"/>
      <c r="F150" s="27">
        <f>SUM(F151+F155)</f>
        <v>225</v>
      </c>
      <c r="G150" s="27">
        <f t="shared" ref="G150:H150" si="28">SUM(G151+G155)</f>
        <v>225</v>
      </c>
      <c r="H150" s="27">
        <f t="shared" si="28"/>
        <v>225</v>
      </c>
    </row>
    <row r="151" spans="1:8" x14ac:dyDescent="0.2">
      <c r="A151" s="33" t="s">
        <v>150</v>
      </c>
      <c r="B151" s="40" t="s">
        <v>168</v>
      </c>
      <c r="C151" s="34" t="s">
        <v>151</v>
      </c>
      <c r="D151" s="34"/>
      <c r="E151" s="34"/>
      <c r="F151" s="35">
        <f>SUM(F152)</f>
        <v>125</v>
      </c>
      <c r="G151" s="35">
        <f t="shared" ref="G151:H153" si="29">SUM(G152)</f>
        <v>125</v>
      </c>
      <c r="H151" s="35">
        <f t="shared" si="29"/>
        <v>125</v>
      </c>
    </row>
    <row r="152" spans="1:8" x14ac:dyDescent="0.2">
      <c r="A152" s="28" t="s">
        <v>281</v>
      </c>
      <c r="B152" s="40" t="s">
        <v>168</v>
      </c>
      <c r="C152" s="31" t="s">
        <v>151</v>
      </c>
      <c r="D152" s="31" t="s">
        <v>282</v>
      </c>
      <c r="E152" s="31"/>
      <c r="F152" s="32">
        <f>SUM(F153)</f>
        <v>125</v>
      </c>
      <c r="G152" s="32">
        <f t="shared" si="29"/>
        <v>125</v>
      </c>
      <c r="H152" s="32">
        <f t="shared" si="29"/>
        <v>125</v>
      </c>
    </row>
    <row r="153" spans="1:8" x14ac:dyDescent="0.2">
      <c r="A153" s="42" t="s">
        <v>283</v>
      </c>
      <c r="B153" s="40" t="s">
        <v>168</v>
      </c>
      <c r="C153" s="43" t="s">
        <v>151</v>
      </c>
      <c r="D153" s="43" t="s">
        <v>284</v>
      </c>
      <c r="E153" s="43"/>
      <c r="F153" s="30">
        <f>SUM(F154)</f>
        <v>125</v>
      </c>
      <c r="G153" s="30">
        <f t="shared" si="29"/>
        <v>125</v>
      </c>
      <c r="H153" s="30">
        <f t="shared" si="29"/>
        <v>125</v>
      </c>
    </row>
    <row r="154" spans="1:8" x14ac:dyDescent="0.2">
      <c r="A154" s="42" t="s">
        <v>285</v>
      </c>
      <c r="B154" s="40" t="s">
        <v>168</v>
      </c>
      <c r="C154" s="43" t="s">
        <v>151</v>
      </c>
      <c r="D154" s="43" t="s">
        <v>284</v>
      </c>
      <c r="E154" s="43" t="s">
        <v>286</v>
      </c>
      <c r="F154" s="130">
        <v>125</v>
      </c>
      <c r="G154" s="130">
        <v>125</v>
      </c>
      <c r="H154" s="130">
        <v>125</v>
      </c>
    </row>
    <row r="155" spans="1:8" x14ac:dyDescent="0.2">
      <c r="A155" s="33" t="s">
        <v>152</v>
      </c>
      <c r="B155" s="40" t="s">
        <v>168</v>
      </c>
      <c r="C155" s="34" t="s">
        <v>153</v>
      </c>
      <c r="D155" s="34"/>
      <c r="E155" s="34"/>
      <c r="F155" s="35">
        <f>SUM(F156)</f>
        <v>100</v>
      </c>
      <c r="G155" s="35">
        <f>SUM(G156)</f>
        <v>100</v>
      </c>
      <c r="H155" s="35">
        <f>SUM(H156)</f>
        <v>100</v>
      </c>
    </row>
    <row r="156" spans="1:8" x14ac:dyDescent="0.2">
      <c r="A156" s="28" t="s">
        <v>362</v>
      </c>
      <c r="B156" s="40" t="s">
        <v>168</v>
      </c>
      <c r="C156" s="31" t="s">
        <v>153</v>
      </c>
      <c r="D156" s="31" t="s">
        <v>272</v>
      </c>
      <c r="E156" s="31"/>
      <c r="F156" s="32">
        <f t="shared" ref="F156:H157" si="30">SUM(F157)</f>
        <v>100</v>
      </c>
      <c r="G156" s="32">
        <f t="shared" si="30"/>
        <v>100</v>
      </c>
      <c r="H156" s="32">
        <f t="shared" si="30"/>
        <v>100</v>
      </c>
    </row>
    <row r="157" spans="1:8" x14ac:dyDescent="0.2">
      <c r="A157" s="42" t="s">
        <v>369</v>
      </c>
      <c r="B157" s="40" t="s">
        <v>168</v>
      </c>
      <c r="C157" s="43" t="s">
        <v>153</v>
      </c>
      <c r="D157" s="43" t="s">
        <v>363</v>
      </c>
      <c r="E157" s="43"/>
      <c r="F157" s="30">
        <f t="shared" si="30"/>
        <v>100</v>
      </c>
      <c r="G157" s="30">
        <f t="shared" si="30"/>
        <v>100</v>
      </c>
      <c r="H157" s="30">
        <f t="shared" si="30"/>
        <v>100</v>
      </c>
    </row>
    <row r="158" spans="1:8" ht="16.5" customHeight="1" x14ac:dyDescent="0.2">
      <c r="A158" s="42" t="s">
        <v>179</v>
      </c>
      <c r="B158" s="40" t="s">
        <v>168</v>
      </c>
      <c r="C158" s="43" t="s">
        <v>153</v>
      </c>
      <c r="D158" s="43" t="s">
        <v>363</v>
      </c>
      <c r="E158" s="43" t="s">
        <v>180</v>
      </c>
      <c r="F158" s="130">
        <v>100</v>
      </c>
      <c r="G158" s="130">
        <v>100</v>
      </c>
      <c r="H158" s="130">
        <v>100</v>
      </c>
    </row>
    <row r="159" spans="1:8" ht="13.5" hidden="1" customHeight="1" x14ac:dyDescent="0.2">
      <c r="A159" s="42" t="s">
        <v>399</v>
      </c>
      <c r="B159" s="40" t="s">
        <v>168</v>
      </c>
      <c r="C159" s="43" t="s">
        <v>360</v>
      </c>
      <c r="D159" s="43" t="s">
        <v>400</v>
      </c>
      <c r="E159" s="98"/>
      <c r="F159" s="109">
        <f>SUM(F160)</f>
        <v>0</v>
      </c>
      <c r="G159" s="109">
        <f t="shared" ref="G159:H159" si="31">SUM(G160)</f>
        <v>0</v>
      </c>
      <c r="H159" s="109">
        <f t="shared" si="31"/>
        <v>0</v>
      </c>
    </row>
    <row r="160" spans="1:8" hidden="1" x14ac:dyDescent="0.2">
      <c r="A160" s="42" t="s">
        <v>285</v>
      </c>
      <c r="B160" s="97"/>
      <c r="C160" s="43" t="s">
        <v>360</v>
      </c>
      <c r="D160" s="43" t="s">
        <v>400</v>
      </c>
      <c r="E160" s="98" t="s">
        <v>286</v>
      </c>
      <c r="F160" s="109"/>
      <c r="G160" s="109"/>
      <c r="H160" s="99"/>
    </row>
    <row r="161" spans="1:8" x14ac:dyDescent="0.2">
      <c r="A161" s="25" t="s">
        <v>154</v>
      </c>
      <c r="B161" s="40" t="s">
        <v>168</v>
      </c>
      <c r="C161" s="26" t="s">
        <v>155</v>
      </c>
      <c r="D161" s="49"/>
      <c r="E161" s="26"/>
      <c r="F161" s="27">
        <f>SUM(F162)</f>
        <v>10</v>
      </c>
      <c r="G161" s="27">
        <f>SUM(G162)</f>
        <v>10</v>
      </c>
      <c r="H161" s="27">
        <f>SUM(H162)</f>
        <v>10</v>
      </c>
    </row>
    <row r="162" spans="1:8" x14ac:dyDescent="0.2">
      <c r="A162" s="33" t="s">
        <v>156</v>
      </c>
      <c r="B162" s="40" t="s">
        <v>168</v>
      </c>
      <c r="C162" s="34" t="s">
        <v>157</v>
      </c>
      <c r="D162" s="34"/>
      <c r="E162" s="34"/>
      <c r="F162" s="35">
        <f>SUM(F163)</f>
        <v>10</v>
      </c>
      <c r="G162" s="35">
        <f t="shared" ref="G162:H164" si="32">SUM(G163)</f>
        <v>10</v>
      </c>
      <c r="H162" s="35">
        <f t="shared" si="32"/>
        <v>10</v>
      </c>
    </row>
    <row r="163" spans="1:8" x14ac:dyDescent="0.2">
      <c r="A163" s="28" t="s">
        <v>293</v>
      </c>
      <c r="B163" s="40" t="s">
        <v>168</v>
      </c>
      <c r="C163" s="31" t="s">
        <v>157</v>
      </c>
      <c r="D163" s="31" t="s">
        <v>272</v>
      </c>
      <c r="E163" s="31"/>
      <c r="F163" s="32">
        <f>SUM(F164)</f>
        <v>10</v>
      </c>
      <c r="G163" s="32">
        <f t="shared" si="32"/>
        <v>10</v>
      </c>
      <c r="H163" s="32">
        <f t="shared" si="32"/>
        <v>10</v>
      </c>
    </row>
    <row r="164" spans="1:8" x14ac:dyDescent="0.2">
      <c r="A164" s="42" t="s">
        <v>279</v>
      </c>
      <c r="B164" s="40" t="s">
        <v>168</v>
      </c>
      <c r="C164" s="43" t="s">
        <v>157</v>
      </c>
      <c r="D164" s="43" t="s">
        <v>280</v>
      </c>
      <c r="E164" s="43"/>
      <c r="F164" s="30">
        <f>SUM(F165)</f>
        <v>10</v>
      </c>
      <c r="G164" s="30">
        <f t="shared" si="32"/>
        <v>10</v>
      </c>
      <c r="H164" s="30">
        <f t="shared" si="32"/>
        <v>10</v>
      </c>
    </row>
    <row r="165" spans="1:8" x14ac:dyDescent="0.2">
      <c r="A165" s="42" t="s">
        <v>179</v>
      </c>
      <c r="B165" s="40" t="s">
        <v>168</v>
      </c>
      <c r="C165" s="43" t="s">
        <v>157</v>
      </c>
      <c r="D165" s="43" t="s">
        <v>280</v>
      </c>
      <c r="E165" s="43" t="s">
        <v>180</v>
      </c>
      <c r="F165" s="130">
        <v>10</v>
      </c>
      <c r="G165" s="130">
        <v>10</v>
      </c>
      <c r="H165" s="130">
        <v>10</v>
      </c>
    </row>
    <row r="166" spans="1:8" x14ac:dyDescent="0.2">
      <c r="A166" s="25" t="s">
        <v>158</v>
      </c>
      <c r="B166" s="40" t="s">
        <v>168</v>
      </c>
      <c r="C166" s="26" t="s">
        <v>159</v>
      </c>
      <c r="D166" s="26"/>
      <c r="E166" s="26"/>
      <c r="F166" s="27">
        <f>SUM(F167)</f>
        <v>0.78</v>
      </c>
      <c r="G166" s="27">
        <f>SUM(G167)</f>
        <v>0.57999999999999996</v>
      </c>
      <c r="H166" s="27">
        <f>SUM(H167)</f>
        <v>0.37</v>
      </c>
    </row>
    <row r="167" spans="1:8" x14ac:dyDescent="0.2">
      <c r="A167" s="33" t="s">
        <v>160</v>
      </c>
      <c r="B167" s="40" t="s">
        <v>168</v>
      </c>
      <c r="C167" s="34" t="s">
        <v>161</v>
      </c>
      <c r="D167" s="34"/>
      <c r="E167" s="34"/>
      <c r="F167" s="35">
        <f>SUM(F168)</f>
        <v>0.78</v>
      </c>
      <c r="G167" s="35">
        <f t="shared" ref="G167:H168" si="33">SUM(G168)</f>
        <v>0.57999999999999996</v>
      </c>
      <c r="H167" s="35">
        <f t="shared" si="33"/>
        <v>0.37</v>
      </c>
    </row>
    <row r="168" spans="1:8" x14ac:dyDescent="0.2">
      <c r="A168" s="28" t="s">
        <v>287</v>
      </c>
      <c r="B168" s="40" t="s">
        <v>168</v>
      </c>
      <c r="C168" s="31" t="s">
        <v>161</v>
      </c>
      <c r="D168" s="31" t="s">
        <v>288</v>
      </c>
      <c r="E168" s="31"/>
      <c r="F168" s="30">
        <f>SUM(F169)</f>
        <v>0.78</v>
      </c>
      <c r="G168" s="30">
        <f t="shared" si="33"/>
        <v>0.57999999999999996</v>
      </c>
      <c r="H168" s="30">
        <f t="shared" si="33"/>
        <v>0.37</v>
      </c>
    </row>
    <row r="169" spans="1:8" x14ac:dyDescent="0.2">
      <c r="A169" s="42" t="s">
        <v>289</v>
      </c>
      <c r="B169" s="40" t="s">
        <v>168</v>
      </c>
      <c r="C169" s="43" t="s">
        <v>161</v>
      </c>
      <c r="D169" s="43" t="s">
        <v>290</v>
      </c>
      <c r="E169" s="43"/>
      <c r="F169" s="30">
        <f>SUM(F170)</f>
        <v>0.78</v>
      </c>
      <c r="G169" s="30">
        <f>SUM(G170)</f>
        <v>0.57999999999999996</v>
      </c>
      <c r="H169" s="30">
        <f>SUM(H170)</f>
        <v>0.37</v>
      </c>
    </row>
    <row r="170" spans="1:8" ht="15" customHeight="1" x14ac:dyDescent="0.2">
      <c r="A170" s="42" t="s">
        <v>291</v>
      </c>
      <c r="B170" s="40" t="s">
        <v>168</v>
      </c>
      <c r="C170" s="43" t="s">
        <v>161</v>
      </c>
      <c r="D170" s="43" t="s">
        <v>290</v>
      </c>
      <c r="E170" s="43" t="s">
        <v>292</v>
      </c>
      <c r="F170" s="130">
        <v>0.78</v>
      </c>
      <c r="G170" s="130">
        <v>0.57999999999999996</v>
      </c>
      <c r="H170" s="130">
        <v>0.37</v>
      </c>
    </row>
    <row r="171" spans="1:8" x14ac:dyDescent="0.2">
      <c r="A171" s="192" t="s">
        <v>162</v>
      </c>
      <c r="B171" s="192"/>
      <c r="C171" s="192"/>
      <c r="D171" s="192"/>
      <c r="E171" s="192"/>
      <c r="F171" s="37">
        <f>SUM(F15+F57+F63+F81+F96+F133+F141+F150+F161+F166)</f>
        <v>17684.199999999997</v>
      </c>
      <c r="G171" s="37">
        <f>SUM(G15+G57+G63+G81+G96+G133+G141+G150+G161+G166)</f>
        <v>17604.86</v>
      </c>
      <c r="H171" s="37">
        <f>SUM(H15+H57+H63+H81+H96+H133+H141+H150+H161+H166)</f>
        <v>17158.07</v>
      </c>
    </row>
    <row r="172" spans="1:8" ht="18.75" customHeight="1" x14ac:dyDescent="0.2">
      <c r="A172" s="22"/>
      <c r="B172" s="22"/>
      <c r="C172" s="22"/>
      <c r="D172" s="22"/>
      <c r="E172" s="22"/>
      <c r="F172" s="128"/>
      <c r="G172" s="127"/>
      <c r="H172" s="127"/>
    </row>
    <row r="173" spans="1:8" ht="18.75" x14ac:dyDescent="0.3">
      <c r="A173" s="80" t="s">
        <v>163</v>
      </c>
      <c r="B173" s="80"/>
      <c r="C173" s="80"/>
      <c r="D173" s="80"/>
      <c r="E173" s="196" t="s">
        <v>294</v>
      </c>
      <c r="F173" s="196"/>
      <c r="G173" s="196"/>
      <c r="H173" s="81"/>
    </row>
  </sheetData>
  <mergeCells count="15">
    <mergeCell ref="E173:G173"/>
    <mergeCell ref="A11:H11"/>
    <mergeCell ref="E1:H1"/>
    <mergeCell ref="A2:H2"/>
    <mergeCell ref="A3:H3"/>
    <mergeCell ref="A4:H4"/>
    <mergeCell ref="A5:C5"/>
    <mergeCell ref="D5:H5"/>
    <mergeCell ref="E6:H6"/>
    <mergeCell ref="A7:H7"/>
    <mergeCell ref="A8:H8"/>
    <mergeCell ref="A9:H9"/>
    <mergeCell ref="A10:C10"/>
    <mergeCell ref="D10:H10"/>
    <mergeCell ref="A171:E171"/>
  </mergeCells>
  <pageMargins left="0.70866141732283472" right="0.31496062992125984" top="0.74803149606299213" bottom="0.74803149606299213" header="0.31496062992125984" footer="0.31496062992125984"/>
  <pageSetup paperSize="9" scale="61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workbookViewId="0">
      <selection activeCell="B21" sqref="B21"/>
    </sheetView>
  </sheetViews>
  <sheetFormatPr defaultRowHeight="12.75" x14ac:dyDescent="0.2"/>
  <cols>
    <col min="1" max="1" width="60.85546875" customWidth="1"/>
  </cols>
  <sheetData>
    <row r="1" spans="1:4" x14ac:dyDescent="0.2">
      <c r="A1" s="202" t="s">
        <v>295</v>
      </c>
      <c r="B1" s="202"/>
      <c r="C1" s="202"/>
      <c r="D1" s="202"/>
    </row>
    <row r="2" spans="1:4" x14ac:dyDescent="0.2">
      <c r="A2" s="202" t="s">
        <v>300</v>
      </c>
      <c r="B2" s="202"/>
      <c r="C2" s="202"/>
      <c r="D2" s="202"/>
    </row>
    <row r="3" spans="1:4" x14ac:dyDescent="0.2">
      <c r="A3" s="202" t="s">
        <v>301</v>
      </c>
      <c r="B3" s="202"/>
      <c r="C3" s="202"/>
      <c r="D3" s="202"/>
    </row>
    <row r="4" spans="1:4" x14ac:dyDescent="0.2">
      <c r="A4" s="202" t="s">
        <v>302</v>
      </c>
      <c r="B4" s="202"/>
      <c r="C4" s="202"/>
      <c r="D4" s="202"/>
    </row>
    <row r="5" spans="1:4" x14ac:dyDescent="0.2">
      <c r="A5" s="202" t="s">
        <v>394</v>
      </c>
      <c r="B5" s="202"/>
      <c r="C5" s="202"/>
      <c r="D5" s="202"/>
    </row>
    <row r="6" spans="1:4" hidden="1" x14ac:dyDescent="0.2">
      <c r="A6" s="202" t="s">
        <v>295</v>
      </c>
      <c r="B6" s="202"/>
      <c r="C6" s="202"/>
      <c r="D6" s="202"/>
    </row>
    <row r="7" spans="1:4" hidden="1" x14ac:dyDescent="0.2">
      <c r="A7" s="202" t="s">
        <v>300</v>
      </c>
      <c r="B7" s="202"/>
      <c r="C7" s="202"/>
      <c r="D7" s="202"/>
    </row>
    <row r="8" spans="1:4" hidden="1" x14ac:dyDescent="0.2">
      <c r="A8" s="202" t="s">
        <v>301</v>
      </c>
      <c r="B8" s="202"/>
      <c r="C8" s="202"/>
      <c r="D8" s="202"/>
    </row>
    <row r="9" spans="1:4" hidden="1" x14ac:dyDescent="0.2">
      <c r="A9" s="202" t="s">
        <v>302</v>
      </c>
      <c r="B9" s="202"/>
      <c r="C9" s="202"/>
      <c r="D9" s="202"/>
    </row>
    <row r="10" spans="1:4" hidden="1" x14ac:dyDescent="0.2">
      <c r="A10" s="202" t="s">
        <v>401</v>
      </c>
      <c r="B10" s="202"/>
      <c r="C10" s="202"/>
      <c r="D10" s="202"/>
    </row>
    <row r="11" spans="1:4" ht="14.25" customHeight="1" x14ac:dyDescent="0.2">
      <c r="A11" s="111"/>
      <c r="B11" s="111"/>
      <c r="C11" s="111"/>
      <c r="D11" s="111"/>
    </row>
    <row r="12" spans="1:4" ht="57.75" customHeight="1" x14ac:dyDescent="0.3">
      <c r="A12" s="203" t="s">
        <v>424</v>
      </c>
      <c r="B12" s="204"/>
      <c r="C12" s="204"/>
      <c r="D12" s="204"/>
    </row>
    <row r="14" spans="1:4" ht="24" x14ac:dyDescent="0.2">
      <c r="A14" s="52" t="s">
        <v>100</v>
      </c>
      <c r="B14" s="24" t="s">
        <v>311</v>
      </c>
      <c r="C14" s="24" t="s">
        <v>377</v>
      </c>
      <c r="D14" s="24" t="s">
        <v>410</v>
      </c>
    </row>
    <row r="15" spans="1:4" ht="15.75" x14ac:dyDescent="0.2">
      <c r="A15" s="53" t="s">
        <v>303</v>
      </c>
      <c r="B15" s="54" t="s">
        <v>304</v>
      </c>
      <c r="C15" s="54" t="s">
        <v>304</v>
      </c>
      <c r="D15" s="54" t="s">
        <v>304</v>
      </c>
    </row>
    <row r="16" spans="1:4" ht="31.5" x14ac:dyDescent="0.2">
      <c r="A16" s="53" t="s">
        <v>305</v>
      </c>
      <c r="B16" s="55" t="s">
        <v>306</v>
      </c>
      <c r="C16" s="55" t="s">
        <v>306</v>
      </c>
      <c r="D16" s="55" t="s">
        <v>306</v>
      </c>
    </row>
    <row r="17" spans="1:4" ht="15.75" x14ac:dyDescent="0.2">
      <c r="A17" s="53" t="s">
        <v>307</v>
      </c>
      <c r="B17" s="55" t="s">
        <v>306</v>
      </c>
      <c r="C17" s="55" t="s">
        <v>306</v>
      </c>
      <c r="D17" s="55" t="s">
        <v>306</v>
      </c>
    </row>
    <row r="18" spans="1:4" ht="15.75" x14ac:dyDescent="0.2">
      <c r="A18" s="53" t="s">
        <v>308</v>
      </c>
      <c r="B18" s="55" t="s">
        <v>306</v>
      </c>
      <c r="C18" s="55" t="s">
        <v>306</v>
      </c>
      <c r="D18" s="55" t="s">
        <v>306</v>
      </c>
    </row>
    <row r="19" spans="1:4" ht="31.5" x14ac:dyDescent="0.2">
      <c r="A19" s="53" t="s">
        <v>309</v>
      </c>
      <c r="B19" s="84">
        <f>B20-B21</f>
        <v>-200.13</v>
      </c>
      <c r="C19" s="84">
        <f>C20-C21</f>
        <v>-200.13</v>
      </c>
      <c r="D19" s="84">
        <f>D20-D21</f>
        <v>-200.13</v>
      </c>
    </row>
    <row r="20" spans="1:4" ht="15.75" x14ac:dyDescent="0.2">
      <c r="A20" s="53" t="s">
        <v>307</v>
      </c>
      <c r="B20" s="55" t="s">
        <v>306</v>
      </c>
      <c r="C20" s="55" t="s">
        <v>306</v>
      </c>
      <c r="D20" s="55" t="s">
        <v>306</v>
      </c>
    </row>
    <row r="21" spans="1:4" ht="15.75" x14ac:dyDescent="0.2">
      <c r="A21" s="53" t="s">
        <v>308</v>
      </c>
      <c r="B21" s="55" t="s">
        <v>367</v>
      </c>
      <c r="C21" s="55" t="s">
        <v>367</v>
      </c>
      <c r="D21" s="55" t="s">
        <v>367</v>
      </c>
    </row>
    <row r="24" spans="1:4" ht="37.5" customHeight="1" x14ac:dyDescent="0.3">
      <c r="A24" s="200" t="s">
        <v>310</v>
      </c>
      <c r="B24" s="200"/>
      <c r="C24" s="201" t="s">
        <v>164</v>
      </c>
      <c r="D24" s="201"/>
    </row>
  </sheetData>
  <mergeCells count="13">
    <mergeCell ref="A24:B24"/>
    <mergeCell ref="C24:D24"/>
    <mergeCell ref="A1:D1"/>
    <mergeCell ref="A2:D2"/>
    <mergeCell ref="A3:D3"/>
    <mergeCell ref="A4:D4"/>
    <mergeCell ref="A5:D5"/>
    <mergeCell ref="A12:D12"/>
    <mergeCell ref="A6:D6"/>
    <mergeCell ref="A7:D7"/>
    <mergeCell ref="A8:D8"/>
    <mergeCell ref="A9:D9"/>
    <mergeCell ref="A10:D10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>
      <selection activeCell="C24" sqref="C24:D24"/>
    </sheetView>
  </sheetViews>
  <sheetFormatPr defaultRowHeight="12.75" x14ac:dyDescent="0.2"/>
  <cols>
    <col min="1" max="1" width="54.28515625" customWidth="1"/>
    <col min="2" max="2" width="29.85546875" customWidth="1"/>
    <col min="3" max="3" width="12.85546875" customWidth="1"/>
    <col min="4" max="4" width="11.85546875" customWidth="1"/>
    <col min="5" max="5" width="11.5703125" customWidth="1"/>
  </cols>
  <sheetData>
    <row r="1" spans="1:5" x14ac:dyDescent="0.2">
      <c r="A1" s="202" t="s">
        <v>299</v>
      </c>
      <c r="B1" s="202"/>
      <c r="C1" s="202"/>
      <c r="D1" s="202"/>
      <c r="E1" s="202"/>
    </row>
    <row r="2" spans="1:5" x14ac:dyDescent="0.2">
      <c r="A2" s="202" t="s">
        <v>300</v>
      </c>
      <c r="B2" s="202"/>
      <c r="C2" s="202"/>
      <c r="D2" s="202"/>
      <c r="E2" s="202"/>
    </row>
    <row r="3" spans="1:5" x14ac:dyDescent="0.2">
      <c r="A3" s="202" t="s">
        <v>301</v>
      </c>
      <c r="B3" s="202"/>
      <c r="C3" s="202"/>
      <c r="D3" s="202"/>
      <c r="E3" s="202"/>
    </row>
    <row r="4" spans="1:5" x14ac:dyDescent="0.2">
      <c r="A4" s="202" t="s">
        <v>302</v>
      </c>
      <c r="B4" s="202"/>
      <c r="C4" s="202"/>
      <c r="D4" s="202"/>
      <c r="E4" s="202"/>
    </row>
    <row r="5" spans="1:5" x14ac:dyDescent="0.2">
      <c r="A5" s="205" t="s">
        <v>406</v>
      </c>
      <c r="B5" s="205"/>
      <c r="C5" s="205"/>
      <c r="D5" s="205"/>
      <c r="E5" s="205"/>
    </row>
    <row r="6" spans="1:5" hidden="1" x14ac:dyDescent="0.2">
      <c r="A6" s="202" t="s">
        <v>299</v>
      </c>
      <c r="B6" s="202"/>
      <c r="C6" s="202"/>
      <c r="D6" s="202"/>
      <c r="E6" s="202"/>
    </row>
    <row r="7" spans="1:5" hidden="1" x14ac:dyDescent="0.2">
      <c r="A7" s="202" t="s">
        <v>300</v>
      </c>
      <c r="B7" s="202"/>
      <c r="C7" s="202"/>
      <c r="D7" s="202"/>
      <c r="E7" s="202"/>
    </row>
    <row r="8" spans="1:5" hidden="1" x14ac:dyDescent="0.2">
      <c r="A8" s="202" t="s">
        <v>301</v>
      </c>
      <c r="B8" s="202"/>
      <c r="C8" s="202"/>
      <c r="D8" s="202"/>
      <c r="E8" s="202"/>
    </row>
    <row r="9" spans="1:5" hidden="1" x14ac:dyDescent="0.2">
      <c r="A9" s="202" t="s">
        <v>302</v>
      </c>
      <c r="B9" s="202"/>
      <c r="C9" s="202"/>
      <c r="D9" s="202"/>
      <c r="E9" s="202"/>
    </row>
    <row r="10" spans="1:5" hidden="1" x14ac:dyDescent="0.2">
      <c r="A10" s="205" t="s">
        <v>401</v>
      </c>
      <c r="B10" s="205"/>
      <c r="C10" s="205"/>
      <c r="D10" s="205"/>
      <c r="E10" s="205"/>
    </row>
    <row r="11" spans="1:5" x14ac:dyDescent="0.2">
      <c r="A11" s="112"/>
      <c r="B11" s="113"/>
      <c r="C11" s="110"/>
      <c r="D11" s="112"/>
      <c r="E11" s="112"/>
    </row>
    <row r="12" spans="1:5" ht="40.5" customHeight="1" x14ac:dyDescent="0.3">
      <c r="A12" s="206" t="s">
        <v>425</v>
      </c>
      <c r="B12" s="206"/>
      <c r="C12" s="206"/>
      <c r="D12" s="206"/>
      <c r="E12" s="206"/>
    </row>
    <row r="13" spans="1:5" ht="18.75" x14ac:dyDescent="0.3">
      <c r="A13" s="57"/>
      <c r="B13" s="23"/>
      <c r="C13" s="56"/>
      <c r="D13" s="56"/>
      <c r="E13" s="56" t="s">
        <v>99</v>
      </c>
    </row>
    <row r="14" spans="1:5" ht="31.5" x14ac:dyDescent="0.25">
      <c r="A14" s="58" t="s">
        <v>313</v>
      </c>
      <c r="B14" s="59" t="s">
        <v>314</v>
      </c>
      <c r="C14" s="24" t="s">
        <v>102</v>
      </c>
      <c r="D14" s="24" t="s">
        <v>311</v>
      </c>
      <c r="E14" s="24" t="s">
        <v>377</v>
      </c>
    </row>
    <row r="15" spans="1:5" ht="31.5" x14ac:dyDescent="0.25">
      <c r="A15" s="59" t="s">
        <v>309</v>
      </c>
      <c r="B15" s="60" t="s">
        <v>315</v>
      </c>
      <c r="C15" s="61">
        <f>SUM(C16-C17)</f>
        <v>-200.13</v>
      </c>
      <c r="D15" s="61">
        <f>SUM(D16-D17)</f>
        <v>-200.13</v>
      </c>
      <c r="E15" s="61">
        <f>SUM(E16-E17)</f>
        <v>-200.13</v>
      </c>
    </row>
    <row r="16" spans="1:5" ht="54" customHeight="1" x14ac:dyDescent="0.25">
      <c r="A16" s="62" t="s">
        <v>316</v>
      </c>
      <c r="B16" s="60" t="s">
        <v>317</v>
      </c>
      <c r="C16" s="61">
        <v>0</v>
      </c>
      <c r="D16" s="61">
        <v>0</v>
      </c>
      <c r="E16" s="61">
        <v>0</v>
      </c>
    </row>
    <row r="17" spans="1:5" ht="47.25" x14ac:dyDescent="0.25">
      <c r="A17" s="63" t="s">
        <v>318</v>
      </c>
      <c r="B17" s="60" t="s">
        <v>319</v>
      </c>
      <c r="C17" s="61">
        <v>200.13</v>
      </c>
      <c r="D17" s="61">
        <v>200.13</v>
      </c>
      <c r="E17" s="61">
        <v>200.13</v>
      </c>
    </row>
    <row r="18" spans="1:5" ht="31.5" x14ac:dyDescent="0.25">
      <c r="A18" s="64" t="s">
        <v>320</v>
      </c>
      <c r="B18" s="65" t="s">
        <v>321</v>
      </c>
      <c r="C18" s="66">
        <f>SUM(-C19+C20)</f>
        <v>0</v>
      </c>
      <c r="D18" s="66">
        <f t="shared" ref="D18:E18" si="0">SUM(-D19+D20)</f>
        <v>0</v>
      </c>
      <c r="E18" s="66">
        <f t="shared" si="0"/>
        <v>0</v>
      </c>
    </row>
    <row r="19" spans="1:5" ht="15.75" x14ac:dyDescent="0.25">
      <c r="A19" s="59" t="s">
        <v>322</v>
      </c>
      <c r="B19" s="60" t="s">
        <v>323</v>
      </c>
      <c r="C19" s="61">
        <v>17884.330000000002</v>
      </c>
      <c r="D19" s="61">
        <v>18174.990000000002</v>
      </c>
      <c r="E19" s="61">
        <v>18093.21</v>
      </c>
    </row>
    <row r="20" spans="1:5" ht="15.75" x14ac:dyDescent="0.25">
      <c r="A20" s="67" t="s">
        <v>324</v>
      </c>
      <c r="B20" s="60" t="s">
        <v>325</v>
      </c>
      <c r="C20" s="61">
        <v>17884.330000000002</v>
      </c>
      <c r="D20" s="61">
        <v>18174.990000000002</v>
      </c>
      <c r="E20" s="61">
        <v>18093.21</v>
      </c>
    </row>
    <row r="21" spans="1:5" ht="31.5" x14ac:dyDescent="0.25">
      <c r="A21" s="68" t="s">
        <v>326</v>
      </c>
      <c r="B21" s="65" t="s">
        <v>327</v>
      </c>
      <c r="C21" s="69">
        <f>SUM(C15+C18)</f>
        <v>-200.13</v>
      </c>
      <c r="D21" s="69">
        <f>SUM(D15+D18)</f>
        <v>-200.13</v>
      </c>
      <c r="E21" s="69">
        <f>SUM(E15+E18)</f>
        <v>-200.13</v>
      </c>
    </row>
    <row r="22" spans="1:5" ht="15.75" x14ac:dyDescent="0.25">
      <c r="A22" s="56"/>
      <c r="B22" s="23"/>
      <c r="C22" s="23"/>
      <c r="D22" s="56"/>
      <c r="E22" s="56"/>
    </row>
    <row r="23" spans="1:5" ht="15.75" x14ac:dyDescent="0.25">
      <c r="A23" s="56"/>
      <c r="B23" s="23"/>
      <c r="C23" s="23"/>
      <c r="D23" s="56"/>
      <c r="E23" s="56"/>
    </row>
    <row r="24" spans="1:5" ht="39.75" customHeight="1" x14ac:dyDescent="0.3">
      <c r="A24" s="200" t="s">
        <v>310</v>
      </c>
      <c r="B24" s="200"/>
      <c r="C24" s="201" t="s">
        <v>164</v>
      </c>
      <c r="D24" s="201"/>
      <c r="E24" s="56"/>
    </row>
  </sheetData>
  <mergeCells count="13">
    <mergeCell ref="A24:B24"/>
    <mergeCell ref="C24:D24"/>
    <mergeCell ref="A1:E1"/>
    <mergeCell ref="A2:E2"/>
    <mergeCell ref="A3:E3"/>
    <mergeCell ref="A4:E4"/>
    <mergeCell ref="A5:E5"/>
    <mergeCell ref="A12:E12"/>
    <mergeCell ref="A6:E6"/>
    <mergeCell ref="A7:E7"/>
    <mergeCell ref="A8:E8"/>
    <mergeCell ref="A9:E9"/>
    <mergeCell ref="A10:E10"/>
  </mergeCells>
  <pageMargins left="0.70866141732283472" right="0.31496062992125984" top="0.74803149606299213" bottom="0.74803149606299213" header="0.31496062992125984" footer="0.31496062992125984"/>
  <pageSetup paperSize="9" scale="7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opLeftCell="A22" workbookViewId="0">
      <selection activeCell="E23" sqref="E23"/>
    </sheetView>
  </sheetViews>
  <sheetFormatPr defaultRowHeight="12.75" x14ac:dyDescent="0.2"/>
  <cols>
    <col min="1" max="1" width="51.42578125" style="148" customWidth="1"/>
    <col min="2" max="2" width="11" style="148" customWidth="1"/>
    <col min="3" max="3" width="11.28515625" style="148" customWidth="1"/>
    <col min="4" max="4" width="11.7109375" style="148" customWidth="1"/>
    <col min="5" max="5" width="68.5703125" style="148" customWidth="1"/>
  </cols>
  <sheetData>
    <row r="1" spans="1:5" x14ac:dyDescent="0.2">
      <c r="A1" s="202"/>
      <c r="B1" s="202"/>
      <c r="C1" s="113"/>
      <c r="D1" s="202" t="s">
        <v>312</v>
      </c>
      <c r="E1" s="202"/>
    </row>
    <row r="2" spans="1:5" x14ac:dyDescent="0.2">
      <c r="A2" s="202"/>
      <c r="B2" s="202"/>
      <c r="C2" s="113"/>
      <c r="D2" s="202" t="s">
        <v>300</v>
      </c>
      <c r="E2" s="202"/>
    </row>
    <row r="3" spans="1:5" x14ac:dyDescent="0.2">
      <c r="A3" s="202"/>
      <c r="B3" s="202"/>
      <c r="C3" s="113"/>
      <c r="D3" s="202" t="s">
        <v>301</v>
      </c>
      <c r="E3" s="202"/>
    </row>
    <row r="4" spans="1:5" x14ac:dyDescent="0.2">
      <c r="A4" s="202"/>
      <c r="B4" s="202"/>
      <c r="C4" s="113"/>
      <c r="D4" s="202" t="s">
        <v>302</v>
      </c>
      <c r="E4" s="202"/>
    </row>
    <row r="5" spans="1:5" x14ac:dyDescent="0.2">
      <c r="A5" s="202"/>
      <c r="B5" s="202"/>
      <c r="C5" s="113"/>
      <c r="D5" s="114"/>
      <c r="E5" s="147" t="s">
        <v>406</v>
      </c>
    </row>
    <row r="6" spans="1:5" ht="15.75" x14ac:dyDescent="0.25">
      <c r="A6" s="23"/>
      <c r="B6" s="39"/>
    </row>
    <row r="7" spans="1:5" ht="54" customHeight="1" x14ac:dyDescent="0.3">
      <c r="A7" s="203" t="s">
        <v>413</v>
      </c>
      <c r="B7" s="203"/>
      <c r="C7" s="203"/>
      <c r="D7" s="203"/>
      <c r="E7" s="203"/>
    </row>
    <row r="8" spans="1:5" ht="18.75" x14ac:dyDescent="0.3">
      <c r="A8" s="57"/>
      <c r="E8" s="39" t="s">
        <v>99</v>
      </c>
    </row>
    <row r="9" spans="1:5" ht="24" x14ac:dyDescent="0.25">
      <c r="A9" s="58" t="s">
        <v>328</v>
      </c>
      <c r="B9" s="24" t="s">
        <v>311</v>
      </c>
      <c r="C9" s="24" t="s">
        <v>377</v>
      </c>
      <c r="D9" s="24" t="s">
        <v>410</v>
      </c>
      <c r="E9" s="70" t="s">
        <v>329</v>
      </c>
    </row>
    <row r="10" spans="1:5" ht="27" customHeight="1" x14ac:dyDescent="0.25">
      <c r="A10" s="74" t="s">
        <v>350</v>
      </c>
      <c r="B10" s="75">
        <v>700.25</v>
      </c>
      <c r="C10" s="75">
        <v>700.25</v>
      </c>
      <c r="D10" s="75">
        <v>672.25</v>
      </c>
      <c r="E10" s="149" t="s">
        <v>332</v>
      </c>
    </row>
    <row r="11" spans="1:5" ht="48.75" customHeight="1" x14ac:dyDescent="0.25">
      <c r="A11" s="74" t="s">
        <v>333</v>
      </c>
      <c r="B11" s="91">
        <v>30</v>
      </c>
      <c r="C11" s="91">
        <v>30</v>
      </c>
      <c r="D11" s="91">
        <v>30</v>
      </c>
      <c r="E11" s="150" t="s">
        <v>334</v>
      </c>
    </row>
    <row r="12" spans="1:5" ht="246" customHeight="1" x14ac:dyDescent="0.25">
      <c r="A12" s="73" t="s">
        <v>351</v>
      </c>
      <c r="B12" s="75">
        <v>1</v>
      </c>
      <c r="C12" s="75">
        <v>1</v>
      </c>
      <c r="D12" s="75">
        <v>1</v>
      </c>
      <c r="E12" s="150" t="s">
        <v>426</v>
      </c>
    </row>
    <row r="13" spans="1:5" ht="142.5" customHeight="1" x14ac:dyDescent="0.25">
      <c r="A13" s="73" t="s">
        <v>352</v>
      </c>
      <c r="B13" s="75">
        <v>1</v>
      </c>
      <c r="C13" s="75">
        <v>1</v>
      </c>
      <c r="D13" s="75">
        <v>1</v>
      </c>
      <c r="E13" s="150" t="s">
        <v>339</v>
      </c>
    </row>
    <row r="14" spans="1:5" ht="117" customHeight="1" x14ac:dyDescent="0.25">
      <c r="A14" s="73" t="s">
        <v>335</v>
      </c>
      <c r="B14" s="75">
        <v>5</v>
      </c>
      <c r="C14" s="75">
        <v>5</v>
      </c>
      <c r="D14" s="75">
        <v>5</v>
      </c>
      <c r="E14" s="150" t="s">
        <v>336</v>
      </c>
    </row>
    <row r="15" spans="1:5" ht="143.25" customHeight="1" x14ac:dyDescent="0.25">
      <c r="A15" s="73" t="s">
        <v>349</v>
      </c>
      <c r="B15" s="61">
        <v>1</v>
      </c>
      <c r="C15" s="72">
        <v>1</v>
      </c>
      <c r="D15" s="72">
        <v>1</v>
      </c>
      <c r="E15" s="149" t="s">
        <v>331</v>
      </c>
    </row>
    <row r="16" spans="1:5" ht="78" customHeight="1" x14ac:dyDescent="0.25">
      <c r="A16" s="73" t="s">
        <v>354</v>
      </c>
      <c r="B16" s="91">
        <v>2321.42</v>
      </c>
      <c r="C16" s="91">
        <v>2394.58</v>
      </c>
      <c r="D16" s="91">
        <v>2470</v>
      </c>
      <c r="E16" s="150" t="s">
        <v>341</v>
      </c>
    </row>
    <row r="17" spans="1:5" ht="142.5" customHeight="1" x14ac:dyDescent="0.25">
      <c r="A17" s="73" t="s">
        <v>355</v>
      </c>
      <c r="B17" s="91">
        <v>771</v>
      </c>
      <c r="C17" s="91">
        <v>1261</v>
      </c>
      <c r="D17" s="91">
        <v>291</v>
      </c>
      <c r="E17" s="150" t="s">
        <v>342</v>
      </c>
    </row>
    <row r="18" spans="1:5" ht="192" customHeight="1" x14ac:dyDescent="0.25">
      <c r="A18" s="73" t="s">
        <v>356</v>
      </c>
      <c r="B18" s="61">
        <v>2</v>
      </c>
      <c r="C18" s="72">
        <v>2</v>
      </c>
      <c r="D18" s="72">
        <v>2</v>
      </c>
      <c r="E18" s="149" t="s">
        <v>343</v>
      </c>
    </row>
    <row r="19" spans="1:5" ht="31.5" customHeight="1" x14ac:dyDescent="0.25">
      <c r="A19" s="73" t="s">
        <v>337</v>
      </c>
      <c r="B19" s="75">
        <v>5</v>
      </c>
      <c r="C19" s="75">
        <v>5</v>
      </c>
      <c r="D19" s="75">
        <v>5</v>
      </c>
      <c r="E19" s="150" t="s">
        <v>338</v>
      </c>
    </row>
    <row r="20" spans="1:5" ht="194.25" customHeight="1" x14ac:dyDescent="0.25">
      <c r="A20" s="73" t="s">
        <v>353</v>
      </c>
      <c r="B20" s="75">
        <v>10</v>
      </c>
      <c r="C20" s="75">
        <v>10</v>
      </c>
      <c r="D20" s="75">
        <v>10</v>
      </c>
      <c r="E20" s="150" t="s">
        <v>340</v>
      </c>
    </row>
    <row r="21" spans="1:5" ht="231.75" customHeight="1" x14ac:dyDescent="0.25">
      <c r="A21" s="71" t="s">
        <v>359</v>
      </c>
      <c r="B21" s="92">
        <v>534</v>
      </c>
      <c r="C21" s="92">
        <v>390</v>
      </c>
      <c r="D21" s="93">
        <v>390</v>
      </c>
      <c r="E21" s="149" t="s">
        <v>346</v>
      </c>
    </row>
    <row r="22" spans="1:5" ht="90.75" customHeight="1" x14ac:dyDescent="0.25">
      <c r="A22" s="73" t="s">
        <v>370</v>
      </c>
      <c r="B22" s="91">
        <v>100</v>
      </c>
      <c r="C22" s="91">
        <v>100</v>
      </c>
      <c r="D22" s="91">
        <v>100</v>
      </c>
      <c r="E22" s="150" t="s">
        <v>371</v>
      </c>
    </row>
    <row r="23" spans="1:5" ht="43.5" customHeight="1" x14ac:dyDescent="0.25">
      <c r="A23" s="71" t="s">
        <v>357</v>
      </c>
      <c r="B23" s="92">
        <v>1470</v>
      </c>
      <c r="C23" s="92">
        <v>1350</v>
      </c>
      <c r="D23" s="93">
        <v>1250</v>
      </c>
      <c r="E23" s="149" t="s">
        <v>344</v>
      </c>
    </row>
    <row r="24" spans="1:5" ht="119.25" customHeight="1" x14ac:dyDescent="0.25">
      <c r="A24" s="71" t="s">
        <v>358</v>
      </c>
      <c r="B24" s="92">
        <v>1250</v>
      </c>
      <c r="C24" s="93">
        <v>1290</v>
      </c>
      <c r="D24" s="93">
        <v>1345</v>
      </c>
      <c r="E24" s="149" t="s">
        <v>345</v>
      </c>
    </row>
    <row r="25" spans="1:5" ht="90" customHeight="1" x14ac:dyDescent="0.25">
      <c r="A25" s="131" t="s">
        <v>414</v>
      </c>
      <c r="B25" s="132">
        <v>1264.17</v>
      </c>
      <c r="C25" s="133">
        <v>857</v>
      </c>
      <c r="D25" s="134">
        <v>857</v>
      </c>
      <c r="E25" s="151" t="s">
        <v>415</v>
      </c>
    </row>
    <row r="26" spans="1:5" ht="90.75" hidden="1" customHeight="1" x14ac:dyDescent="0.25">
      <c r="A26" s="71" t="s">
        <v>368</v>
      </c>
      <c r="B26" s="61">
        <v>0</v>
      </c>
      <c r="C26" s="61">
        <v>0</v>
      </c>
      <c r="D26" s="61">
        <v>0</v>
      </c>
      <c r="E26" s="149" t="s">
        <v>330</v>
      </c>
    </row>
    <row r="27" spans="1:5" ht="15.75" x14ac:dyDescent="0.25">
      <c r="A27" s="76" t="s">
        <v>347</v>
      </c>
      <c r="B27" s="69">
        <f>SUM(B10:B25)</f>
        <v>8465.84</v>
      </c>
      <c r="C27" s="69">
        <f>SUM(C10:C25)</f>
        <v>8397.83</v>
      </c>
      <c r="D27" s="69">
        <f>SUM(D10:D25)</f>
        <v>7430.25</v>
      </c>
      <c r="E27" s="152"/>
    </row>
    <row r="28" spans="1:5" ht="15.75" x14ac:dyDescent="0.25">
      <c r="A28" s="23"/>
      <c r="B28" s="23"/>
    </row>
    <row r="29" spans="1:5" ht="15.75" x14ac:dyDescent="0.25">
      <c r="A29" s="23"/>
      <c r="B29" s="23"/>
    </row>
    <row r="30" spans="1:5" ht="37.5" x14ac:dyDescent="0.3">
      <c r="A30" s="77" t="s">
        <v>310</v>
      </c>
      <c r="B30" s="78"/>
      <c r="E30" s="79" t="s">
        <v>348</v>
      </c>
    </row>
  </sheetData>
  <mergeCells count="10">
    <mergeCell ref="A4:B4"/>
    <mergeCell ref="D4:E4"/>
    <mergeCell ref="A5:B5"/>
    <mergeCell ref="A7:E7"/>
    <mergeCell ref="A1:B1"/>
    <mergeCell ref="D1:E1"/>
    <mergeCell ref="A2:B2"/>
    <mergeCell ref="D2:E2"/>
    <mergeCell ref="A3:B3"/>
    <mergeCell ref="D3:E3"/>
  </mergeCells>
  <pageMargins left="0.70866141732283472" right="0.31496062992125984" top="0.74803149606299213" bottom="0.74803149606299213" header="0.31496062992125984" footer="0.31496062992125984"/>
  <pageSetup paperSize="9" scale="61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7"/>
  <sheetViews>
    <sheetView topLeftCell="A187" workbookViewId="0">
      <selection activeCell="F212" sqref="F212"/>
    </sheetView>
  </sheetViews>
  <sheetFormatPr defaultRowHeight="15.75" x14ac:dyDescent="0.2"/>
  <cols>
    <col min="1" max="1" width="29" style="160" customWidth="1"/>
    <col min="2" max="2" width="0.140625" style="160" customWidth="1"/>
    <col min="3" max="4" width="12.5703125" style="160" customWidth="1"/>
    <col min="5" max="5" width="4.5703125" style="160" customWidth="1"/>
    <col min="6" max="6" width="12.140625" style="160" customWidth="1"/>
    <col min="7" max="7" width="21.7109375" style="160" customWidth="1"/>
  </cols>
  <sheetData>
    <row r="1" spans="1:7" ht="42.75" customHeight="1" x14ac:dyDescent="0.2">
      <c r="A1" s="236" t="s">
        <v>458</v>
      </c>
      <c r="B1" s="236"/>
      <c r="C1" s="236"/>
      <c r="D1" s="236"/>
      <c r="E1" s="236"/>
      <c r="F1" s="236"/>
      <c r="G1" s="236"/>
    </row>
    <row r="2" spans="1:7" ht="13.5" customHeight="1" x14ac:dyDescent="0.2">
      <c r="A2" s="207"/>
      <c r="B2" s="207"/>
      <c r="C2" s="207"/>
      <c r="D2" s="207"/>
      <c r="E2" s="207"/>
      <c r="F2" s="207"/>
      <c r="G2" s="207"/>
    </row>
    <row r="3" spans="1:7" ht="39.75" customHeight="1" x14ac:dyDescent="0.2">
      <c r="A3" s="207" t="s">
        <v>429</v>
      </c>
      <c r="B3" s="207"/>
      <c r="C3" s="207"/>
      <c r="D3" s="207"/>
      <c r="E3" s="207"/>
      <c r="F3" s="207"/>
      <c r="G3" s="207"/>
    </row>
    <row r="4" spans="1:7" ht="21" customHeight="1" x14ac:dyDescent="0.2">
      <c r="A4" s="237" t="s">
        <v>457</v>
      </c>
      <c r="B4" s="237"/>
      <c r="C4" s="237"/>
      <c r="D4" s="237"/>
      <c r="E4" s="237"/>
      <c r="F4" s="237"/>
      <c r="G4" s="237"/>
    </row>
    <row r="5" spans="1:7" ht="144.75" customHeight="1" x14ac:dyDescent="0.2">
      <c r="A5" s="214" t="s">
        <v>459</v>
      </c>
      <c r="B5" s="214"/>
      <c r="C5" s="214"/>
      <c r="D5" s="214"/>
      <c r="E5" s="214"/>
      <c r="F5" s="214"/>
      <c r="G5" s="214"/>
    </row>
    <row r="6" spans="1:7" ht="29.25" customHeight="1" x14ac:dyDescent="0.2">
      <c r="A6" s="215" t="s">
        <v>430</v>
      </c>
      <c r="B6" s="215"/>
      <c r="C6" s="215"/>
      <c r="D6" s="215"/>
      <c r="E6" s="215"/>
      <c r="F6" s="215"/>
      <c r="G6" s="215"/>
    </row>
    <row r="7" spans="1:7" ht="15" customHeight="1" x14ac:dyDescent="0.2">
      <c r="A7" s="216"/>
      <c r="B7" s="216"/>
      <c r="C7" s="216"/>
      <c r="D7" s="153"/>
      <c r="E7" s="153"/>
      <c r="F7" s="153" t="s">
        <v>99</v>
      </c>
      <c r="G7" s="153"/>
    </row>
    <row r="8" spans="1:7" ht="12.75" customHeight="1" x14ac:dyDescent="0.2">
      <c r="A8" s="217" t="s">
        <v>381</v>
      </c>
      <c r="B8" s="217"/>
      <c r="C8" s="217"/>
      <c r="D8" s="154" t="s">
        <v>382</v>
      </c>
      <c r="E8" s="218" t="s">
        <v>383</v>
      </c>
      <c r="F8" s="219"/>
      <c r="G8" s="154" t="s">
        <v>460</v>
      </c>
    </row>
    <row r="9" spans="1:7" ht="29.25" customHeight="1" x14ac:dyDescent="0.2">
      <c r="A9" s="220" t="s">
        <v>384</v>
      </c>
      <c r="B9" s="220"/>
      <c r="C9" s="220"/>
      <c r="D9" s="155">
        <f>SUM(D10:D19)</f>
        <v>14304.03</v>
      </c>
      <c r="E9" s="221">
        <f>SUM(E10:F19)</f>
        <v>14721.49</v>
      </c>
      <c r="F9" s="222"/>
      <c r="G9" s="155">
        <f>SUM(G10:G19)</f>
        <v>14671.31</v>
      </c>
    </row>
    <row r="10" spans="1:7" ht="15.75" customHeight="1" x14ac:dyDescent="0.2">
      <c r="A10" s="208" t="s">
        <v>10</v>
      </c>
      <c r="B10" s="208"/>
      <c r="C10" s="208"/>
      <c r="D10" s="156">
        <v>3657</v>
      </c>
      <c r="E10" s="223">
        <v>3803</v>
      </c>
      <c r="F10" s="224"/>
      <c r="G10" s="156">
        <v>3956</v>
      </c>
    </row>
    <row r="11" spans="1:7" ht="15" customHeight="1" x14ac:dyDescent="0.2">
      <c r="A11" s="208" t="s">
        <v>385</v>
      </c>
      <c r="B11" s="208"/>
      <c r="C11" s="208"/>
      <c r="D11" s="156">
        <v>2321.42</v>
      </c>
      <c r="E11" s="223">
        <v>2394.58</v>
      </c>
      <c r="F11" s="224"/>
      <c r="G11" s="156">
        <v>2470</v>
      </c>
    </row>
    <row r="12" spans="1:7" ht="12.75" customHeight="1" x14ac:dyDescent="0.2">
      <c r="A12" s="208" t="s">
        <v>24</v>
      </c>
      <c r="B12" s="208"/>
      <c r="C12" s="208"/>
      <c r="D12" s="157">
        <v>125</v>
      </c>
      <c r="E12" s="209">
        <v>125</v>
      </c>
      <c r="F12" s="210"/>
      <c r="G12" s="157">
        <v>125</v>
      </c>
    </row>
    <row r="13" spans="1:7" ht="12.75" customHeight="1" x14ac:dyDescent="0.2">
      <c r="A13" s="211" t="s">
        <v>94</v>
      </c>
      <c r="B13" s="212"/>
      <c r="C13" s="213"/>
      <c r="D13" s="157">
        <v>300</v>
      </c>
      <c r="E13" s="209">
        <v>304</v>
      </c>
      <c r="F13" s="210"/>
      <c r="G13" s="157">
        <v>312</v>
      </c>
    </row>
    <row r="14" spans="1:7" ht="12.75" customHeight="1" x14ac:dyDescent="0.2">
      <c r="A14" s="208" t="s">
        <v>28</v>
      </c>
      <c r="B14" s="208"/>
      <c r="C14" s="208"/>
      <c r="D14" s="157">
        <v>1736</v>
      </c>
      <c r="E14" s="209">
        <v>1800</v>
      </c>
      <c r="F14" s="210"/>
      <c r="G14" s="157">
        <v>1800</v>
      </c>
    </row>
    <row r="15" spans="1:7" ht="12.75" x14ac:dyDescent="0.2">
      <c r="A15" s="208" t="s">
        <v>32</v>
      </c>
      <c r="B15" s="208"/>
      <c r="C15" s="208"/>
      <c r="D15" s="188">
        <v>5563.53</v>
      </c>
      <c r="E15" s="226">
        <v>5693.83</v>
      </c>
      <c r="F15" s="227"/>
      <c r="G15" s="188">
        <v>5407.23</v>
      </c>
    </row>
    <row r="16" spans="1:7" ht="16.5" customHeight="1" x14ac:dyDescent="0.2">
      <c r="A16" s="208" t="s">
        <v>431</v>
      </c>
      <c r="B16" s="208"/>
      <c r="C16" s="208"/>
      <c r="D16" s="157">
        <v>244.41</v>
      </c>
      <c r="E16" s="209">
        <v>244.41</v>
      </c>
      <c r="F16" s="210"/>
      <c r="G16" s="157">
        <v>244.41</v>
      </c>
    </row>
    <row r="17" spans="1:7" ht="29.25" hidden="1" customHeight="1" x14ac:dyDescent="0.2">
      <c r="A17" s="211" t="s">
        <v>432</v>
      </c>
      <c r="B17" s="212"/>
      <c r="C17" s="213"/>
      <c r="D17" s="157"/>
      <c r="E17" s="209"/>
      <c r="F17" s="210"/>
      <c r="G17" s="157"/>
    </row>
    <row r="18" spans="1:7" ht="28.5" customHeight="1" x14ac:dyDescent="0.2">
      <c r="A18" s="208" t="s">
        <v>373</v>
      </c>
      <c r="B18" s="208"/>
      <c r="C18" s="208"/>
      <c r="D18" s="157">
        <v>10</v>
      </c>
      <c r="E18" s="209">
        <v>10</v>
      </c>
      <c r="F18" s="210"/>
      <c r="G18" s="157">
        <v>10</v>
      </c>
    </row>
    <row r="19" spans="1:7" ht="28.5" customHeight="1" x14ac:dyDescent="0.2">
      <c r="A19" s="211" t="s">
        <v>80</v>
      </c>
      <c r="B19" s="212"/>
      <c r="C19" s="213"/>
      <c r="D19" s="157">
        <v>346.67</v>
      </c>
      <c r="E19" s="209">
        <v>346.67</v>
      </c>
      <c r="F19" s="210"/>
      <c r="G19" s="157">
        <v>346.67</v>
      </c>
    </row>
    <row r="20" spans="1:7" ht="28.5" customHeight="1" x14ac:dyDescent="0.2">
      <c r="A20" s="220" t="s">
        <v>386</v>
      </c>
      <c r="B20" s="220"/>
      <c r="C20" s="220"/>
      <c r="D20" s="155">
        <f>SUM(D21:D25)</f>
        <v>3580.3</v>
      </c>
      <c r="E20" s="225">
        <f>SUM(E21:F25)</f>
        <v>3453.5</v>
      </c>
      <c r="F20" s="225"/>
      <c r="G20" s="155">
        <f>SUM(G21:G25)</f>
        <v>3421.9</v>
      </c>
    </row>
    <row r="21" spans="1:7" ht="28.5" customHeight="1" x14ac:dyDescent="0.2">
      <c r="A21" s="208" t="s">
        <v>71</v>
      </c>
      <c r="B21" s="208"/>
      <c r="C21" s="208"/>
      <c r="D21" s="156">
        <v>3182.5</v>
      </c>
      <c r="E21" s="229">
        <v>3048.5</v>
      </c>
      <c r="F21" s="229"/>
      <c r="G21" s="157">
        <v>3008.5</v>
      </c>
    </row>
    <row r="22" spans="1:7" ht="28.5" customHeight="1" x14ac:dyDescent="0.2">
      <c r="A22" s="208" t="s">
        <v>74</v>
      </c>
      <c r="B22" s="208"/>
      <c r="C22" s="208"/>
      <c r="D22" s="156">
        <v>33</v>
      </c>
      <c r="E22" s="229">
        <v>33</v>
      </c>
      <c r="F22" s="229"/>
      <c r="G22" s="156">
        <v>33</v>
      </c>
    </row>
    <row r="23" spans="1:7" ht="53.25" customHeight="1" x14ac:dyDescent="0.2">
      <c r="A23" s="208" t="s">
        <v>73</v>
      </c>
      <c r="B23" s="208"/>
      <c r="C23" s="208"/>
      <c r="D23" s="156">
        <v>246.3</v>
      </c>
      <c r="E23" s="229">
        <v>253.5</v>
      </c>
      <c r="F23" s="229"/>
      <c r="G23" s="157">
        <v>261.89999999999998</v>
      </c>
    </row>
    <row r="24" spans="1:7" ht="28.5" customHeight="1" x14ac:dyDescent="0.2">
      <c r="A24" s="208" t="s">
        <v>75</v>
      </c>
      <c r="B24" s="208"/>
      <c r="C24" s="208"/>
      <c r="D24" s="156">
        <v>118.5</v>
      </c>
      <c r="E24" s="238">
        <v>118.5</v>
      </c>
      <c r="F24" s="239"/>
      <c r="G24" s="156">
        <v>118.5</v>
      </c>
    </row>
    <row r="25" spans="1:7" ht="24" hidden="1" customHeight="1" x14ac:dyDescent="0.2">
      <c r="A25" s="208" t="s">
        <v>77</v>
      </c>
      <c r="B25" s="208"/>
      <c r="C25" s="208"/>
      <c r="D25" s="156"/>
      <c r="E25" s="229"/>
      <c r="F25" s="229"/>
      <c r="G25" s="156"/>
    </row>
    <row r="26" spans="1:7" ht="12.75" x14ac:dyDescent="0.2">
      <c r="A26" s="230" t="s">
        <v>387</v>
      </c>
      <c r="B26" s="230"/>
      <c r="C26" s="230"/>
      <c r="D26" s="187">
        <f>SUM(D9+D20)</f>
        <v>17884.330000000002</v>
      </c>
      <c r="E26" s="231">
        <f>SUM(E9+E20)</f>
        <v>18174.989999999998</v>
      </c>
      <c r="F26" s="232"/>
      <c r="G26" s="187">
        <f>SUM(G9+G20)</f>
        <v>18093.21</v>
      </c>
    </row>
    <row r="27" spans="1:7" ht="16.5" customHeight="1" x14ac:dyDescent="0.2">
      <c r="A27" s="228" t="s">
        <v>433</v>
      </c>
      <c r="B27" s="228"/>
      <c r="C27" s="228"/>
      <c r="D27" s="228"/>
      <c r="E27" s="228"/>
      <c r="F27" s="228"/>
      <c r="G27" s="228"/>
    </row>
    <row r="28" spans="1:7" ht="119.25" customHeight="1" x14ac:dyDescent="0.2">
      <c r="A28" s="214" t="s">
        <v>461</v>
      </c>
      <c r="B28" s="214"/>
      <c r="C28" s="214"/>
      <c r="D28" s="214"/>
      <c r="E28" s="214"/>
      <c r="F28" s="214"/>
      <c r="G28" s="214"/>
    </row>
    <row r="29" spans="1:7" ht="18" customHeight="1" x14ac:dyDescent="0.2">
      <c r="A29" s="228" t="s">
        <v>434</v>
      </c>
      <c r="B29" s="228"/>
      <c r="C29" s="228"/>
      <c r="D29" s="228"/>
      <c r="E29" s="228"/>
      <c r="F29" s="228"/>
      <c r="G29" s="228"/>
    </row>
    <row r="30" spans="1:7" ht="67.5" customHeight="1" x14ac:dyDescent="0.2">
      <c r="A30" s="214" t="s">
        <v>462</v>
      </c>
      <c r="B30" s="214"/>
      <c r="C30" s="214"/>
      <c r="D30" s="214"/>
      <c r="E30" s="214"/>
      <c r="F30" s="214"/>
      <c r="G30" s="214"/>
    </row>
    <row r="31" spans="1:7" ht="15.75" customHeight="1" x14ac:dyDescent="0.2">
      <c r="A31" s="228" t="s">
        <v>435</v>
      </c>
      <c r="B31" s="228"/>
      <c r="C31" s="228"/>
      <c r="D31" s="228"/>
      <c r="E31" s="228"/>
      <c r="F31" s="228"/>
      <c r="G31" s="228"/>
    </row>
    <row r="32" spans="1:7" ht="91.5" customHeight="1" x14ac:dyDescent="0.2">
      <c r="A32" s="214" t="s">
        <v>463</v>
      </c>
      <c r="B32" s="214"/>
      <c r="C32" s="214"/>
      <c r="D32" s="214"/>
      <c r="E32" s="214"/>
      <c r="F32" s="214"/>
      <c r="G32" s="214"/>
    </row>
    <row r="33" spans="1:7" ht="16.5" customHeight="1" x14ac:dyDescent="0.2">
      <c r="A33" s="233" t="s">
        <v>436</v>
      </c>
      <c r="B33" s="233"/>
      <c r="C33" s="233"/>
      <c r="D33" s="233"/>
      <c r="E33" s="233"/>
      <c r="F33" s="233"/>
      <c r="G33" s="233"/>
    </row>
    <row r="34" spans="1:7" ht="66.75" customHeight="1" x14ac:dyDescent="0.2">
      <c r="A34" s="214" t="s">
        <v>464</v>
      </c>
      <c r="B34" s="214"/>
      <c r="C34" s="214"/>
      <c r="D34" s="214"/>
      <c r="E34" s="214"/>
      <c r="F34" s="214"/>
      <c r="G34" s="214"/>
    </row>
    <row r="35" spans="1:7" ht="14.25" customHeight="1" x14ac:dyDescent="0.2">
      <c r="A35" s="228" t="s">
        <v>437</v>
      </c>
      <c r="B35" s="228"/>
      <c r="C35" s="228"/>
      <c r="D35" s="228"/>
      <c r="E35" s="228"/>
      <c r="F35" s="228"/>
      <c r="G35" s="228"/>
    </row>
    <row r="36" spans="1:7" ht="156.75" customHeight="1" x14ac:dyDescent="0.2">
      <c r="A36" s="214" t="s">
        <v>465</v>
      </c>
      <c r="B36" s="214"/>
      <c r="C36" s="214"/>
      <c r="D36" s="214"/>
      <c r="E36" s="214"/>
      <c r="F36" s="214"/>
      <c r="G36" s="214"/>
    </row>
    <row r="37" spans="1:7" ht="17.25" customHeight="1" x14ac:dyDescent="0.2">
      <c r="A37" s="228" t="s">
        <v>438</v>
      </c>
      <c r="B37" s="228"/>
      <c r="C37" s="228"/>
      <c r="D37" s="228"/>
      <c r="E37" s="228"/>
      <c r="F37" s="228"/>
      <c r="G37" s="228"/>
    </row>
    <row r="38" spans="1:7" ht="203.25" customHeight="1" x14ac:dyDescent="0.2">
      <c r="A38" s="234" t="s">
        <v>499</v>
      </c>
      <c r="B38" s="234"/>
      <c r="C38" s="234"/>
      <c r="D38" s="234"/>
      <c r="E38" s="234"/>
      <c r="F38" s="234"/>
      <c r="G38" s="234"/>
    </row>
    <row r="39" spans="1:7" ht="12.75" customHeight="1" x14ac:dyDescent="0.2">
      <c r="A39" s="228" t="s">
        <v>439</v>
      </c>
      <c r="B39" s="228"/>
      <c r="C39" s="228"/>
      <c r="D39" s="228"/>
      <c r="E39" s="228"/>
      <c r="F39" s="228"/>
      <c r="G39" s="228"/>
    </row>
    <row r="40" spans="1:7" ht="81" customHeight="1" x14ac:dyDescent="0.2">
      <c r="A40" s="214" t="s">
        <v>466</v>
      </c>
      <c r="B40" s="214"/>
      <c r="C40" s="214"/>
      <c r="D40" s="214"/>
      <c r="E40" s="214"/>
      <c r="F40" s="214"/>
      <c r="G40" s="214"/>
    </row>
    <row r="41" spans="1:7" ht="27" customHeight="1" x14ac:dyDescent="0.2">
      <c r="A41" s="228" t="s">
        <v>440</v>
      </c>
      <c r="B41" s="228"/>
      <c r="C41" s="228"/>
      <c r="D41" s="228"/>
      <c r="E41" s="228"/>
      <c r="F41" s="228"/>
      <c r="G41" s="228"/>
    </row>
    <row r="42" spans="1:7" ht="106.5" customHeight="1" x14ac:dyDescent="0.2">
      <c r="A42" s="214" t="s">
        <v>467</v>
      </c>
      <c r="B42" s="214"/>
      <c r="C42" s="214"/>
      <c r="D42" s="214"/>
      <c r="E42" s="214"/>
      <c r="F42" s="214"/>
      <c r="G42" s="214"/>
    </row>
    <row r="43" spans="1:7" ht="24" customHeight="1" x14ac:dyDescent="0.2">
      <c r="A43" s="233" t="s">
        <v>431</v>
      </c>
      <c r="B43" s="233"/>
      <c r="C43" s="233"/>
      <c r="D43" s="233"/>
      <c r="E43" s="233"/>
      <c r="F43" s="233"/>
      <c r="G43" s="233"/>
    </row>
    <row r="44" spans="1:7" ht="12.75" customHeight="1" x14ac:dyDescent="0.2">
      <c r="A44" s="214" t="s">
        <v>441</v>
      </c>
      <c r="B44" s="214"/>
      <c r="C44" s="214"/>
      <c r="D44" s="214"/>
      <c r="E44" s="214"/>
      <c r="F44" s="214"/>
      <c r="G44" s="214"/>
    </row>
    <row r="45" spans="1:7" ht="20.25" customHeight="1" x14ac:dyDescent="0.2">
      <c r="A45" s="233" t="s">
        <v>442</v>
      </c>
      <c r="B45" s="233"/>
      <c r="C45" s="233"/>
      <c r="D45" s="233"/>
      <c r="E45" s="233"/>
      <c r="F45" s="233"/>
      <c r="G45" s="233"/>
    </row>
    <row r="46" spans="1:7" ht="67.5" customHeight="1" x14ac:dyDescent="0.2">
      <c r="A46" s="214" t="s">
        <v>468</v>
      </c>
      <c r="B46" s="214"/>
      <c r="C46" s="214"/>
      <c r="D46" s="214"/>
      <c r="E46" s="214"/>
      <c r="F46" s="214"/>
      <c r="G46" s="214"/>
    </row>
    <row r="47" spans="1:7" ht="18" customHeight="1" x14ac:dyDescent="0.2">
      <c r="A47" s="228" t="s">
        <v>443</v>
      </c>
      <c r="B47" s="228"/>
      <c r="C47" s="228"/>
      <c r="D47" s="228"/>
      <c r="E47" s="228"/>
      <c r="F47" s="228"/>
      <c r="G47" s="228"/>
    </row>
    <row r="48" spans="1:7" ht="286.5" customHeight="1" x14ac:dyDescent="0.2">
      <c r="A48" s="234" t="s">
        <v>469</v>
      </c>
      <c r="B48" s="234"/>
      <c r="C48" s="234"/>
      <c r="D48" s="234"/>
      <c r="E48" s="234"/>
      <c r="F48" s="234"/>
      <c r="G48" s="234"/>
    </row>
    <row r="49" spans="1:7" ht="24" customHeight="1" x14ac:dyDescent="0.2">
      <c r="A49" s="246" t="s">
        <v>444</v>
      </c>
      <c r="B49" s="246"/>
      <c r="C49" s="246"/>
      <c r="D49" s="246"/>
      <c r="E49" s="246"/>
      <c r="F49" s="246"/>
      <c r="G49" s="246"/>
    </row>
    <row r="50" spans="1:7" ht="147" customHeight="1" x14ac:dyDescent="0.2">
      <c r="A50" s="240" t="s">
        <v>470</v>
      </c>
      <c r="B50" s="240"/>
      <c r="C50" s="240"/>
      <c r="D50" s="240"/>
      <c r="E50" s="240"/>
      <c r="F50" s="240"/>
      <c r="G50" s="240"/>
    </row>
    <row r="51" spans="1:7" ht="42" customHeight="1" x14ac:dyDescent="0.2">
      <c r="A51" s="241" t="s">
        <v>471</v>
      </c>
      <c r="B51" s="241"/>
      <c r="C51" s="241"/>
      <c r="D51" s="241"/>
      <c r="E51" s="241"/>
      <c r="F51" s="241"/>
      <c r="G51" s="241"/>
    </row>
    <row r="52" spans="1:7" ht="12" customHeight="1" x14ac:dyDescent="0.2">
      <c r="A52" s="158"/>
      <c r="B52" s="158"/>
      <c r="C52" s="158"/>
      <c r="D52" s="158"/>
      <c r="E52" s="158"/>
      <c r="F52" s="158"/>
      <c r="G52" s="158"/>
    </row>
    <row r="53" spans="1:7" ht="39.75" customHeight="1" x14ac:dyDescent="0.2">
      <c r="A53" s="159" t="s">
        <v>100</v>
      </c>
      <c r="B53" s="159"/>
      <c r="C53" s="159" t="s">
        <v>101</v>
      </c>
      <c r="D53" s="159" t="s">
        <v>166</v>
      </c>
      <c r="E53" s="159" t="s">
        <v>167</v>
      </c>
      <c r="F53" s="159" t="s">
        <v>311</v>
      </c>
      <c r="G53" s="159" t="s">
        <v>388</v>
      </c>
    </row>
    <row r="54" spans="1:7" ht="16.5" customHeight="1" x14ac:dyDescent="0.2">
      <c r="A54" s="25" t="s">
        <v>103</v>
      </c>
      <c r="B54" s="40" t="s">
        <v>168</v>
      </c>
      <c r="C54" s="26" t="s">
        <v>104</v>
      </c>
      <c r="D54" s="26"/>
      <c r="E54" s="26"/>
      <c r="F54" s="27">
        <f>SUM(F55+F59+F65+F69+F75+F79)</f>
        <v>9531.5299999999988</v>
      </c>
      <c r="G54" s="163"/>
    </row>
    <row r="55" spans="1:7" ht="36" customHeight="1" x14ac:dyDescent="0.2">
      <c r="A55" s="33" t="s">
        <v>105</v>
      </c>
      <c r="B55" s="40" t="s">
        <v>168</v>
      </c>
      <c r="C55" s="41" t="s">
        <v>106</v>
      </c>
      <c r="D55" s="34"/>
      <c r="E55" s="34"/>
      <c r="F55" s="35">
        <f>SUM(F56)</f>
        <v>1130.8399999999999</v>
      </c>
      <c r="G55" s="163"/>
    </row>
    <row r="56" spans="1:7" ht="12.75" customHeight="1" x14ac:dyDescent="0.2">
      <c r="A56" s="28" t="s">
        <v>169</v>
      </c>
      <c r="B56" s="40" t="s">
        <v>168</v>
      </c>
      <c r="C56" s="29" t="s">
        <v>106</v>
      </c>
      <c r="D56" s="31" t="s">
        <v>170</v>
      </c>
      <c r="E56" s="31"/>
      <c r="F56" s="32">
        <f>SUM(F57)</f>
        <v>1130.8399999999999</v>
      </c>
      <c r="G56" s="163"/>
    </row>
    <row r="57" spans="1:7" ht="12.75" customHeight="1" x14ac:dyDescent="0.2">
      <c r="A57" s="42" t="s">
        <v>171</v>
      </c>
      <c r="B57" s="40" t="s">
        <v>168</v>
      </c>
      <c r="C57" s="43" t="s">
        <v>106</v>
      </c>
      <c r="D57" s="43" t="s">
        <v>172</v>
      </c>
      <c r="E57" s="43"/>
      <c r="F57" s="30">
        <f>SUM(F58)</f>
        <v>1130.8399999999999</v>
      </c>
      <c r="G57" s="163"/>
    </row>
    <row r="58" spans="1:7" ht="110.25" customHeight="1" x14ac:dyDescent="0.2">
      <c r="A58" s="42" t="s">
        <v>173</v>
      </c>
      <c r="B58" s="40" t="s">
        <v>168</v>
      </c>
      <c r="C58" s="43" t="s">
        <v>106</v>
      </c>
      <c r="D58" s="43" t="s">
        <v>172</v>
      </c>
      <c r="E58" s="43" t="s">
        <v>174</v>
      </c>
      <c r="F58" s="141">
        <v>1130.8399999999999</v>
      </c>
      <c r="G58" s="164" t="s">
        <v>473</v>
      </c>
    </row>
    <row r="59" spans="1:7" ht="24" customHeight="1" x14ac:dyDescent="0.2">
      <c r="A59" s="33" t="s">
        <v>107</v>
      </c>
      <c r="B59" s="40" t="s">
        <v>168</v>
      </c>
      <c r="C59" s="34" t="s">
        <v>108</v>
      </c>
      <c r="D59" s="34"/>
      <c r="E59" s="34"/>
      <c r="F59" s="35">
        <f t="shared" ref="F59:F60" si="0">SUM(F60)</f>
        <v>7483.7</v>
      </c>
      <c r="G59" s="163"/>
    </row>
    <row r="60" spans="1:7" ht="30.75" customHeight="1" x14ac:dyDescent="0.2">
      <c r="A60" s="28" t="s">
        <v>175</v>
      </c>
      <c r="B60" s="40" t="s">
        <v>168</v>
      </c>
      <c r="C60" s="31" t="s">
        <v>108</v>
      </c>
      <c r="D60" s="31" t="s">
        <v>176</v>
      </c>
      <c r="E60" s="31"/>
      <c r="F60" s="32">
        <f t="shared" si="0"/>
        <v>7483.7</v>
      </c>
      <c r="G60" s="163"/>
    </row>
    <row r="61" spans="1:7" ht="15.75" customHeight="1" x14ac:dyDescent="0.2">
      <c r="A61" s="42" t="s">
        <v>177</v>
      </c>
      <c r="B61" s="40" t="s">
        <v>168</v>
      </c>
      <c r="C61" s="43" t="s">
        <v>108</v>
      </c>
      <c r="D61" s="43" t="s">
        <v>178</v>
      </c>
      <c r="E61" s="43"/>
      <c r="F61" s="30">
        <f>SUM(F62:F64)</f>
        <v>7483.7</v>
      </c>
      <c r="G61" s="163"/>
    </row>
    <row r="62" spans="1:7" ht="132" customHeight="1" x14ac:dyDescent="0.2">
      <c r="A62" s="42" t="s">
        <v>173</v>
      </c>
      <c r="B62" s="40" t="s">
        <v>168</v>
      </c>
      <c r="C62" s="43" t="s">
        <v>108</v>
      </c>
      <c r="D62" s="43" t="s">
        <v>178</v>
      </c>
      <c r="E62" s="43" t="s">
        <v>174</v>
      </c>
      <c r="F62" s="141">
        <v>6683.7</v>
      </c>
      <c r="G62" s="165" t="s">
        <v>474</v>
      </c>
    </row>
    <row r="63" spans="1:7" ht="168" customHeight="1" x14ac:dyDescent="0.2">
      <c r="A63" s="42" t="s">
        <v>179</v>
      </c>
      <c r="B63" s="40" t="s">
        <v>168</v>
      </c>
      <c r="C63" s="43" t="s">
        <v>108</v>
      </c>
      <c r="D63" s="43" t="s">
        <v>178</v>
      </c>
      <c r="E63" s="43" t="s">
        <v>180</v>
      </c>
      <c r="F63" s="141">
        <v>760</v>
      </c>
      <c r="G63" s="163" t="s">
        <v>496</v>
      </c>
    </row>
    <row r="64" spans="1:7" ht="64.5" customHeight="1" x14ac:dyDescent="0.2">
      <c r="A64" s="42" t="s">
        <v>181</v>
      </c>
      <c r="B64" s="40" t="s">
        <v>168</v>
      </c>
      <c r="C64" s="43" t="s">
        <v>108</v>
      </c>
      <c r="D64" s="43" t="s">
        <v>178</v>
      </c>
      <c r="E64" s="43" t="s">
        <v>182</v>
      </c>
      <c r="F64" s="141">
        <v>40</v>
      </c>
      <c r="G64" s="163" t="s">
        <v>445</v>
      </c>
    </row>
    <row r="65" spans="1:7" ht="24" customHeight="1" x14ac:dyDescent="0.2">
      <c r="A65" s="33" t="s">
        <v>109</v>
      </c>
      <c r="B65" s="40" t="s">
        <v>168</v>
      </c>
      <c r="C65" s="34" t="s">
        <v>110</v>
      </c>
      <c r="D65" s="43"/>
      <c r="E65" s="43"/>
      <c r="F65" s="35">
        <f>SUM(F66)</f>
        <v>55.24</v>
      </c>
      <c r="G65" s="163"/>
    </row>
    <row r="66" spans="1:7" ht="39.75" customHeight="1" x14ac:dyDescent="0.2">
      <c r="A66" s="28" t="s">
        <v>183</v>
      </c>
      <c r="B66" s="40" t="s">
        <v>168</v>
      </c>
      <c r="C66" s="31" t="s">
        <v>110</v>
      </c>
      <c r="D66" s="31" t="s">
        <v>184</v>
      </c>
      <c r="E66" s="43"/>
      <c r="F66" s="32">
        <f>SUM(F67)</f>
        <v>55.24</v>
      </c>
      <c r="G66" s="163"/>
    </row>
    <row r="67" spans="1:7" ht="24.75" customHeight="1" x14ac:dyDescent="0.2">
      <c r="A67" s="42" t="s">
        <v>185</v>
      </c>
      <c r="B67" s="40" t="s">
        <v>168</v>
      </c>
      <c r="C67" s="43" t="s">
        <v>110</v>
      </c>
      <c r="D67" s="43" t="s">
        <v>186</v>
      </c>
      <c r="E67" s="43"/>
      <c r="F67" s="30">
        <f>SUM(F68)</f>
        <v>55.24</v>
      </c>
      <c r="G67" s="163"/>
    </row>
    <row r="68" spans="1:7" ht="117.75" customHeight="1" x14ac:dyDescent="0.2">
      <c r="A68" s="42" t="s">
        <v>187</v>
      </c>
      <c r="B68" s="40" t="s">
        <v>168</v>
      </c>
      <c r="C68" s="43" t="s">
        <v>110</v>
      </c>
      <c r="D68" s="43" t="s">
        <v>186</v>
      </c>
      <c r="E68" s="43" t="s">
        <v>188</v>
      </c>
      <c r="F68" s="141">
        <v>55.24</v>
      </c>
      <c r="G68" s="163" t="s">
        <v>482</v>
      </c>
    </row>
    <row r="69" spans="1:7" ht="48" hidden="1" customHeight="1" x14ac:dyDescent="0.2">
      <c r="A69" s="33" t="s">
        <v>111</v>
      </c>
      <c r="B69" s="40" t="s">
        <v>168</v>
      </c>
      <c r="C69" s="34" t="s">
        <v>112</v>
      </c>
      <c r="D69" s="31"/>
      <c r="E69" s="31"/>
      <c r="F69" s="35">
        <f>SUM(F70)</f>
        <v>0</v>
      </c>
      <c r="G69" s="163"/>
    </row>
    <row r="70" spans="1:7" ht="48" hidden="1" customHeight="1" x14ac:dyDescent="0.2">
      <c r="A70" s="28" t="s">
        <v>189</v>
      </c>
      <c r="B70" s="40" t="s">
        <v>168</v>
      </c>
      <c r="C70" s="31" t="s">
        <v>112</v>
      </c>
      <c r="D70" s="31" t="s">
        <v>190</v>
      </c>
      <c r="E70" s="31"/>
      <c r="F70" s="32">
        <f>SUM(F73+F71)</f>
        <v>0</v>
      </c>
      <c r="G70" s="163"/>
    </row>
    <row r="71" spans="1:7" ht="36" hidden="1" customHeight="1" x14ac:dyDescent="0.2">
      <c r="A71" s="42" t="s">
        <v>191</v>
      </c>
      <c r="B71" s="40" t="s">
        <v>168</v>
      </c>
      <c r="C71" s="43" t="s">
        <v>112</v>
      </c>
      <c r="D71" s="43" t="s">
        <v>192</v>
      </c>
      <c r="E71" s="43"/>
      <c r="F71" s="30">
        <f>SUM(F72)</f>
        <v>0</v>
      </c>
      <c r="G71" s="163"/>
    </row>
    <row r="72" spans="1:7" ht="36" hidden="1" customHeight="1" x14ac:dyDescent="0.2">
      <c r="A72" s="42" t="s">
        <v>181</v>
      </c>
      <c r="B72" s="40" t="s">
        <v>168</v>
      </c>
      <c r="C72" s="43" t="s">
        <v>112</v>
      </c>
      <c r="D72" s="43" t="s">
        <v>192</v>
      </c>
      <c r="E72" s="43" t="s">
        <v>182</v>
      </c>
      <c r="F72" s="30"/>
      <c r="G72" s="163"/>
    </row>
    <row r="73" spans="1:7" ht="36" hidden="1" customHeight="1" x14ac:dyDescent="0.2">
      <c r="A73" s="42" t="s">
        <v>193</v>
      </c>
      <c r="B73" s="40" t="s">
        <v>168</v>
      </c>
      <c r="C73" s="43" t="s">
        <v>112</v>
      </c>
      <c r="D73" s="43" t="s">
        <v>194</v>
      </c>
      <c r="E73" s="43"/>
      <c r="F73" s="30">
        <f>SUM(F74)</f>
        <v>0</v>
      </c>
      <c r="G73" s="163"/>
    </row>
    <row r="74" spans="1:7" ht="60" hidden="1" customHeight="1" x14ac:dyDescent="0.2">
      <c r="A74" s="42" t="s">
        <v>181</v>
      </c>
      <c r="B74" s="40" t="s">
        <v>168</v>
      </c>
      <c r="C74" s="43" t="s">
        <v>112</v>
      </c>
      <c r="D74" s="43" t="s">
        <v>194</v>
      </c>
      <c r="E74" s="43" t="s">
        <v>182</v>
      </c>
      <c r="F74" s="30"/>
      <c r="G74" s="163"/>
    </row>
    <row r="75" spans="1:7" ht="16.5" customHeight="1" x14ac:dyDescent="0.2">
      <c r="A75" s="33" t="s">
        <v>113</v>
      </c>
      <c r="B75" s="40" t="s">
        <v>168</v>
      </c>
      <c r="C75" s="34" t="s">
        <v>114</v>
      </c>
      <c r="D75" s="34"/>
      <c r="E75" s="34"/>
      <c r="F75" s="35">
        <f>SUM(F76)</f>
        <v>10</v>
      </c>
      <c r="G75" s="163"/>
    </row>
    <row r="76" spans="1:7" ht="24" customHeight="1" x14ac:dyDescent="0.2">
      <c r="A76" s="28" t="s">
        <v>195</v>
      </c>
      <c r="B76" s="40" t="s">
        <v>168</v>
      </c>
      <c r="C76" s="31" t="s">
        <v>114</v>
      </c>
      <c r="D76" s="31" t="s">
        <v>196</v>
      </c>
      <c r="E76" s="31"/>
      <c r="F76" s="32">
        <f>SUM(F77)</f>
        <v>10</v>
      </c>
      <c r="G76" s="163"/>
    </row>
    <row r="77" spans="1:7" ht="24.75" customHeight="1" x14ac:dyDescent="0.2">
      <c r="A77" s="42" t="s">
        <v>197</v>
      </c>
      <c r="B77" s="40" t="s">
        <v>168</v>
      </c>
      <c r="C77" s="43" t="s">
        <v>114</v>
      </c>
      <c r="D77" s="43" t="s">
        <v>198</v>
      </c>
      <c r="E77" s="43"/>
      <c r="F77" s="30">
        <f>SUM(F78)</f>
        <v>10</v>
      </c>
      <c r="G77" s="163"/>
    </row>
    <row r="78" spans="1:7" ht="24.75" customHeight="1" x14ac:dyDescent="0.2">
      <c r="A78" s="42" t="s">
        <v>181</v>
      </c>
      <c r="B78" s="40" t="s">
        <v>168</v>
      </c>
      <c r="C78" s="43" t="s">
        <v>114</v>
      </c>
      <c r="D78" s="43" t="s">
        <v>198</v>
      </c>
      <c r="E78" s="43" t="s">
        <v>182</v>
      </c>
      <c r="F78" s="48">
        <v>10</v>
      </c>
      <c r="G78" s="164" t="s">
        <v>446</v>
      </c>
    </row>
    <row r="79" spans="1:7" ht="24" customHeight="1" x14ac:dyDescent="0.2">
      <c r="A79" s="33" t="s">
        <v>115</v>
      </c>
      <c r="B79" s="40" t="s">
        <v>168</v>
      </c>
      <c r="C79" s="34" t="s">
        <v>116</v>
      </c>
      <c r="D79" s="34"/>
      <c r="E79" s="34"/>
      <c r="F79" s="35">
        <f>SUM(F80+F83+F86+F89+F92)</f>
        <v>851.75</v>
      </c>
      <c r="G79" s="163"/>
    </row>
    <row r="80" spans="1:7" ht="24" customHeight="1" x14ac:dyDescent="0.2">
      <c r="A80" s="28" t="s">
        <v>199</v>
      </c>
      <c r="B80" s="40" t="s">
        <v>168</v>
      </c>
      <c r="C80" s="31" t="s">
        <v>116</v>
      </c>
      <c r="D80" s="31" t="s">
        <v>200</v>
      </c>
      <c r="E80" s="31"/>
      <c r="F80" s="32">
        <f t="shared" ref="F80:F81" si="1">SUM(F81)</f>
        <v>33</v>
      </c>
      <c r="G80" s="163"/>
    </row>
    <row r="81" spans="1:7" ht="24" customHeight="1" x14ac:dyDescent="0.2">
      <c r="A81" s="42" t="s">
        <v>201</v>
      </c>
      <c r="B81" s="40" t="s">
        <v>168</v>
      </c>
      <c r="C81" s="43" t="s">
        <v>116</v>
      </c>
      <c r="D81" s="43" t="s">
        <v>202</v>
      </c>
      <c r="E81" s="43"/>
      <c r="F81" s="30">
        <f t="shared" si="1"/>
        <v>33</v>
      </c>
      <c r="G81" s="242" t="s">
        <v>475</v>
      </c>
    </row>
    <row r="82" spans="1:7" ht="52.5" customHeight="1" x14ac:dyDescent="0.2">
      <c r="A82" s="42" t="s">
        <v>179</v>
      </c>
      <c r="B82" s="40" t="s">
        <v>168</v>
      </c>
      <c r="C82" s="43" t="s">
        <v>116</v>
      </c>
      <c r="D82" s="43" t="s">
        <v>202</v>
      </c>
      <c r="E82" s="43" t="s">
        <v>180</v>
      </c>
      <c r="F82" s="141">
        <v>33</v>
      </c>
      <c r="G82" s="243"/>
    </row>
    <row r="83" spans="1:7" ht="24" customHeight="1" x14ac:dyDescent="0.2">
      <c r="A83" s="28" t="s">
        <v>203</v>
      </c>
      <c r="B83" s="40" t="s">
        <v>168</v>
      </c>
      <c r="C83" s="31" t="s">
        <v>116</v>
      </c>
      <c r="D83" s="31" t="s">
        <v>176</v>
      </c>
      <c r="E83" s="31"/>
      <c r="F83" s="32">
        <f t="shared" ref="F83:F84" si="2">SUM(F84)</f>
        <v>118.5</v>
      </c>
      <c r="G83" s="163"/>
    </row>
    <row r="84" spans="1:7" ht="36" customHeight="1" x14ac:dyDescent="0.2">
      <c r="A84" s="42" t="s">
        <v>204</v>
      </c>
      <c r="B84" s="40" t="s">
        <v>168</v>
      </c>
      <c r="C84" s="43" t="s">
        <v>116</v>
      </c>
      <c r="D84" s="43" t="s">
        <v>205</v>
      </c>
      <c r="E84" s="43"/>
      <c r="F84" s="30">
        <f t="shared" si="2"/>
        <v>118.5</v>
      </c>
      <c r="G84" s="244" t="s">
        <v>476</v>
      </c>
    </row>
    <row r="85" spans="1:7" ht="36" customHeight="1" x14ac:dyDescent="0.2">
      <c r="A85" s="42" t="s">
        <v>179</v>
      </c>
      <c r="B85" s="40" t="s">
        <v>168</v>
      </c>
      <c r="C85" s="43" t="s">
        <v>116</v>
      </c>
      <c r="D85" s="43" t="s">
        <v>205</v>
      </c>
      <c r="E85" s="43" t="s">
        <v>180</v>
      </c>
      <c r="F85" s="141">
        <v>118.5</v>
      </c>
      <c r="G85" s="245"/>
    </row>
    <row r="86" spans="1:7" ht="24" hidden="1" customHeight="1" x14ac:dyDescent="0.2">
      <c r="A86" s="28" t="s">
        <v>206</v>
      </c>
      <c r="B86" s="40" t="s">
        <v>168</v>
      </c>
      <c r="C86" s="31" t="s">
        <v>116</v>
      </c>
      <c r="D86" s="31" t="s">
        <v>207</v>
      </c>
      <c r="E86" s="31"/>
      <c r="F86" s="32">
        <f t="shared" ref="F86:F87" si="3">SUM(F87)</f>
        <v>0</v>
      </c>
      <c r="G86" s="163"/>
    </row>
    <row r="87" spans="1:7" ht="24" hidden="1" customHeight="1" x14ac:dyDescent="0.2">
      <c r="A87" s="42" t="s">
        <v>208</v>
      </c>
      <c r="B87" s="40" t="s">
        <v>168</v>
      </c>
      <c r="C87" s="43" t="s">
        <v>116</v>
      </c>
      <c r="D87" s="43" t="s">
        <v>209</v>
      </c>
      <c r="E87" s="43"/>
      <c r="F87" s="30">
        <f t="shared" si="3"/>
        <v>0</v>
      </c>
      <c r="G87" s="163"/>
    </row>
    <row r="88" spans="1:7" ht="24" hidden="1" customHeight="1" x14ac:dyDescent="0.2">
      <c r="A88" s="42" t="s">
        <v>181</v>
      </c>
      <c r="B88" s="40" t="s">
        <v>168</v>
      </c>
      <c r="C88" s="43" t="s">
        <v>116</v>
      </c>
      <c r="D88" s="43" t="s">
        <v>209</v>
      </c>
      <c r="E88" s="43" t="s">
        <v>182</v>
      </c>
      <c r="F88" s="30"/>
      <c r="G88" s="163"/>
    </row>
    <row r="89" spans="1:7" ht="36" hidden="1" customHeight="1" x14ac:dyDescent="0.2">
      <c r="A89" s="28" t="s">
        <v>214</v>
      </c>
      <c r="B89" s="40" t="s">
        <v>168</v>
      </c>
      <c r="C89" s="31" t="s">
        <v>116</v>
      </c>
      <c r="D89" s="103" t="s">
        <v>215</v>
      </c>
      <c r="E89" s="31"/>
      <c r="F89" s="32">
        <f t="shared" ref="F89" si="4">SUM(F90)</f>
        <v>0</v>
      </c>
      <c r="G89" s="167"/>
    </row>
    <row r="90" spans="1:7" ht="36" hidden="1" customHeight="1" x14ac:dyDescent="0.2">
      <c r="A90" s="108" t="s">
        <v>398</v>
      </c>
      <c r="B90" s="40" t="s">
        <v>168</v>
      </c>
      <c r="C90" s="43" t="s">
        <v>116</v>
      </c>
      <c r="D90" s="98" t="s">
        <v>397</v>
      </c>
      <c r="E90" s="43"/>
      <c r="F90" s="30">
        <f>SUM(F91)</f>
        <v>0</v>
      </c>
      <c r="G90" s="172"/>
    </row>
    <row r="91" spans="1:7" ht="91.5" hidden="1" customHeight="1" x14ac:dyDescent="0.2">
      <c r="A91" s="42" t="s">
        <v>179</v>
      </c>
      <c r="B91" s="40" t="s">
        <v>168</v>
      </c>
      <c r="C91" s="43" t="s">
        <v>116</v>
      </c>
      <c r="D91" s="98" t="s">
        <v>397</v>
      </c>
      <c r="E91" s="43" t="s">
        <v>180</v>
      </c>
      <c r="F91" s="130"/>
      <c r="G91" s="172"/>
    </row>
    <row r="92" spans="1:7" ht="36" customHeight="1" x14ac:dyDescent="0.2">
      <c r="A92" s="28" t="s">
        <v>210</v>
      </c>
      <c r="B92" s="40" t="s">
        <v>168</v>
      </c>
      <c r="C92" s="31" t="s">
        <v>116</v>
      </c>
      <c r="D92" s="31" t="s">
        <v>211</v>
      </c>
      <c r="E92" s="31"/>
      <c r="F92" s="32">
        <f t="shared" ref="F92" si="5">SUM(F93)</f>
        <v>700.25</v>
      </c>
      <c r="G92" s="172"/>
    </row>
    <row r="93" spans="1:7" ht="24" customHeight="1" x14ac:dyDescent="0.2">
      <c r="A93" s="42" t="s">
        <v>212</v>
      </c>
      <c r="B93" s="40" t="s">
        <v>168</v>
      </c>
      <c r="C93" s="43" t="s">
        <v>116</v>
      </c>
      <c r="D93" s="43" t="s">
        <v>213</v>
      </c>
      <c r="E93" s="43"/>
      <c r="F93" s="30">
        <f>SUM(F94+F95)</f>
        <v>700.25</v>
      </c>
      <c r="G93" s="172"/>
    </row>
    <row r="94" spans="1:7" ht="87.75" customHeight="1" x14ac:dyDescent="0.2">
      <c r="A94" s="42" t="s">
        <v>179</v>
      </c>
      <c r="B94" s="40" t="s">
        <v>168</v>
      </c>
      <c r="C94" s="43" t="s">
        <v>116</v>
      </c>
      <c r="D94" s="43" t="s">
        <v>213</v>
      </c>
      <c r="E94" s="43" t="s">
        <v>180</v>
      </c>
      <c r="F94" s="141">
        <v>700.25</v>
      </c>
      <c r="G94" s="173" t="s">
        <v>477</v>
      </c>
    </row>
    <row r="95" spans="1:7" ht="36" hidden="1" customHeight="1" x14ac:dyDescent="0.2">
      <c r="A95" s="42" t="s">
        <v>181</v>
      </c>
      <c r="B95" s="97"/>
      <c r="C95" s="43" t="s">
        <v>116</v>
      </c>
      <c r="D95" s="43" t="s">
        <v>213</v>
      </c>
      <c r="E95" s="98" t="s">
        <v>182</v>
      </c>
      <c r="F95" s="135"/>
      <c r="G95" s="173"/>
    </row>
    <row r="96" spans="1:7" ht="24" customHeight="1" x14ac:dyDescent="0.2">
      <c r="A96" s="25" t="s">
        <v>117</v>
      </c>
      <c r="B96" s="40" t="s">
        <v>168</v>
      </c>
      <c r="C96" s="26" t="s">
        <v>118</v>
      </c>
      <c r="D96" s="26"/>
      <c r="E96" s="26"/>
      <c r="F96" s="27">
        <f>SUM(F97)</f>
        <v>246.3</v>
      </c>
      <c r="G96" s="172"/>
    </row>
    <row r="97" spans="1:7" ht="36" customHeight="1" x14ac:dyDescent="0.2">
      <c r="A97" s="33" t="s">
        <v>119</v>
      </c>
      <c r="B97" s="40" t="s">
        <v>168</v>
      </c>
      <c r="C97" s="34" t="s">
        <v>120</v>
      </c>
      <c r="D97" s="34"/>
      <c r="E97" s="34"/>
      <c r="F97" s="35">
        <f>SUM(F98)</f>
        <v>246.3</v>
      </c>
      <c r="G97" s="172"/>
    </row>
    <row r="98" spans="1:7" ht="12.75" customHeight="1" x14ac:dyDescent="0.2">
      <c r="A98" s="28" t="s">
        <v>214</v>
      </c>
      <c r="B98" s="40" t="s">
        <v>168</v>
      </c>
      <c r="C98" s="31" t="s">
        <v>120</v>
      </c>
      <c r="D98" s="31" t="s">
        <v>215</v>
      </c>
      <c r="E98" s="31"/>
      <c r="F98" s="32">
        <f>SUM(F99)</f>
        <v>246.3</v>
      </c>
      <c r="G98" s="172"/>
    </row>
    <row r="99" spans="1:7" ht="24" customHeight="1" x14ac:dyDescent="0.2">
      <c r="A99" s="42" t="s">
        <v>216</v>
      </c>
      <c r="B99" s="40" t="s">
        <v>168</v>
      </c>
      <c r="C99" s="43" t="s">
        <v>120</v>
      </c>
      <c r="D99" s="43" t="s">
        <v>217</v>
      </c>
      <c r="E99" s="43"/>
      <c r="F99" s="30">
        <f>SUM(F100:F101)</f>
        <v>246.3</v>
      </c>
      <c r="G99" s="172"/>
    </row>
    <row r="100" spans="1:7" ht="91.5" customHeight="1" x14ac:dyDescent="0.2">
      <c r="A100" s="42" t="s">
        <v>173</v>
      </c>
      <c r="B100" s="40" t="s">
        <v>168</v>
      </c>
      <c r="C100" s="43" t="s">
        <v>120</v>
      </c>
      <c r="D100" s="43" t="s">
        <v>217</v>
      </c>
      <c r="E100" s="43" t="s">
        <v>174</v>
      </c>
      <c r="F100" s="141">
        <v>230.8</v>
      </c>
      <c r="G100" s="163" t="s">
        <v>478</v>
      </c>
    </row>
    <row r="101" spans="1:7" ht="129.75" customHeight="1" x14ac:dyDescent="0.2">
      <c r="A101" s="42" t="s">
        <v>179</v>
      </c>
      <c r="B101" s="40" t="s">
        <v>168</v>
      </c>
      <c r="C101" s="43" t="s">
        <v>120</v>
      </c>
      <c r="D101" s="43" t="s">
        <v>217</v>
      </c>
      <c r="E101" s="43" t="s">
        <v>180</v>
      </c>
      <c r="F101" s="141">
        <v>15.5</v>
      </c>
      <c r="G101" s="163" t="s">
        <v>497</v>
      </c>
    </row>
    <row r="102" spans="1:7" ht="25.5" customHeight="1" x14ac:dyDescent="0.2">
      <c r="A102" s="25" t="s">
        <v>121</v>
      </c>
      <c r="B102" s="40" t="s">
        <v>168</v>
      </c>
      <c r="C102" s="26" t="s">
        <v>122</v>
      </c>
      <c r="D102" s="26"/>
      <c r="E102" s="26"/>
      <c r="F102" s="27">
        <f>SUM(F103+F110)</f>
        <v>38</v>
      </c>
      <c r="G102" s="175"/>
    </row>
    <row r="103" spans="1:7" ht="12.75" customHeight="1" x14ac:dyDescent="0.2">
      <c r="A103" s="95" t="s">
        <v>392</v>
      </c>
      <c r="B103" s="40" t="s">
        <v>168</v>
      </c>
      <c r="C103" s="34" t="s">
        <v>393</v>
      </c>
      <c r="D103" s="31"/>
      <c r="E103" s="31"/>
      <c r="F103" s="35">
        <f>SUM(F104)</f>
        <v>30</v>
      </c>
      <c r="G103" s="172"/>
    </row>
    <row r="104" spans="1:7" ht="27.75" customHeight="1" x14ac:dyDescent="0.2">
      <c r="A104" s="28" t="s">
        <v>218</v>
      </c>
      <c r="B104" s="40" t="s">
        <v>168</v>
      </c>
      <c r="C104" s="31" t="s">
        <v>393</v>
      </c>
      <c r="D104" s="31" t="s">
        <v>219</v>
      </c>
      <c r="E104" s="31"/>
      <c r="F104" s="35">
        <f>SUM(F108+F105)</f>
        <v>30</v>
      </c>
      <c r="G104" s="172"/>
    </row>
    <row r="105" spans="1:7" ht="36" hidden="1" customHeight="1" x14ac:dyDescent="0.2">
      <c r="A105" s="123" t="s">
        <v>402</v>
      </c>
      <c r="B105" s="115"/>
      <c r="C105" s="117" t="s">
        <v>393</v>
      </c>
      <c r="D105" s="119" t="s">
        <v>403</v>
      </c>
      <c r="E105" s="119"/>
      <c r="F105" s="118">
        <f>SUM(F106)</f>
        <v>0</v>
      </c>
      <c r="G105" s="172"/>
    </row>
    <row r="106" spans="1:7" ht="12.75" hidden="1" customHeight="1" x14ac:dyDescent="0.2">
      <c r="A106" s="124" t="s">
        <v>404</v>
      </c>
      <c r="B106" s="115"/>
      <c r="C106" s="121" t="s">
        <v>393</v>
      </c>
      <c r="D106" s="121" t="s">
        <v>405</v>
      </c>
      <c r="E106" s="119"/>
      <c r="F106" s="122">
        <f>SUM(F107)</f>
        <v>0</v>
      </c>
      <c r="G106" s="172"/>
    </row>
    <row r="107" spans="1:7" ht="24" hidden="1" customHeight="1" x14ac:dyDescent="0.2">
      <c r="A107" s="120" t="s">
        <v>179</v>
      </c>
      <c r="B107" s="115"/>
      <c r="C107" s="121" t="s">
        <v>393</v>
      </c>
      <c r="D107" s="121" t="s">
        <v>405</v>
      </c>
      <c r="E107" s="119" t="s">
        <v>286</v>
      </c>
      <c r="F107" s="122"/>
      <c r="G107" s="172"/>
    </row>
    <row r="108" spans="1:7" ht="36" customHeight="1" x14ac:dyDescent="0.2">
      <c r="A108" s="42" t="s">
        <v>220</v>
      </c>
      <c r="B108" s="40" t="s">
        <v>168</v>
      </c>
      <c r="C108" s="43" t="s">
        <v>393</v>
      </c>
      <c r="D108" s="43" t="s">
        <v>221</v>
      </c>
      <c r="E108" s="43"/>
      <c r="F108" s="30">
        <f>SUM(F109)</f>
        <v>30</v>
      </c>
      <c r="G108" s="172"/>
    </row>
    <row r="109" spans="1:7" ht="117.75" customHeight="1" x14ac:dyDescent="0.2">
      <c r="A109" s="42" t="s">
        <v>179</v>
      </c>
      <c r="B109" s="40" t="s">
        <v>168</v>
      </c>
      <c r="C109" s="43" t="s">
        <v>393</v>
      </c>
      <c r="D109" s="43" t="s">
        <v>221</v>
      </c>
      <c r="E109" s="43" t="s">
        <v>180</v>
      </c>
      <c r="F109" s="141">
        <v>30</v>
      </c>
      <c r="G109" s="174" t="s">
        <v>447</v>
      </c>
    </row>
    <row r="110" spans="1:7" ht="36" customHeight="1" x14ac:dyDescent="0.2">
      <c r="A110" s="33" t="s">
        <v>298</v>
      </c>
      <c r="B110" s="40" t="s">
        <v>168</v>
      </c>
      <c r="C110" s="34" t="s">
        <v>125</v>
      </c>
      <c r="D110" s="31"/>
      <c r="E110" s="31"/>
      <c r="F110" s="35">
        <f>SUM(F111)</f>
        <v>8</v>
      </c>
      <c r="G110" s="172"/>
    </row>
    <row r="111" spans="1:7" ht="48.75" customHeight="1" x14ac:dyDescent="0.2">
      <c r="A111" s="28" t="s">
        <v>226</v>
      </c>
      <c r="B111" s="40" t="s">
        <v>168</v>
      </c>
      <c r="C111" s="31" t="s">
        <v>125</v>
      </c>
      <c r="D111" s="31" t="s">
        <v>219</v>
      </c>
      <c r="E111" s="31"/>
      <c r="F111" s="35">
        <f>SUM(F112+F114+F116+F118)</f>
        <v>8</v>
      </c>
      <c r="G111" s="172"/>
    </row>
    <row r="112" spans="1:7" ht="36" customHeight="1" x14ac:dyDescent="0.2">
      <c r="A112" s="42" t="s">
        <v>229</v>
      </c>
      <c r="B112" s="40" t="s">
        <v>168</v>
      </c>
      <c r="C112" s="43" t="s">
        <v>125</v>
      </c>
      <c r="D112" s="43" t="s">
        <v>230</v>
      </c>
      <c r="E112" s="43"/>
      <c r="F112" s="30">
        <f t="shared" ref="F112:F114" si="6">SUM(F113)</f>
        <v>1</v>
      </c>
      <c r="G112" s="172"/>
    </row>
    <row r="113" spans="1:7" ht="39" customHeight="1" x14ac:dyDescent="0.2">
      <c r="A113" s="42" t="s">
        <v>179</v>
      </c>
      <c r="B113" s="40" t="s">
        <v>168</v>
      </c>
      <c r="C113" s="43" t="s">
        <v>125</v>
      </c>
      <c r="D113" s="43" t="s">
        <v>230</v>
      </c>
      <c r="E113" s="43" t="s">
        <v>180</v>
      </c>
      <c r="F113" s="141">
        <v>1</v>
      </c>
      <c r="G113" s="174" t="s">
        <v>449</v>
      </c>
    </row>
    <row r="114" spans="1:7" ht="36" customHeight="1" x14ac:dyDescent="0.2">
      <c r="A114" s="42" t="s">
        <v>231</v>
      </c>
      <c r="B114" s="40" t="s">
        <v>168</v>
      </c>
      <c r="C114" s="43" t="s">
        <v>125</v>
      </c>
      <c r="D114" s="43" t="s">
        <v>232</v>
      </c>
      <c r="E114" s="43"/>
      <c r="F114" s="30">
        <f t="shared" si="6"/>
        <v>1</v>
      </c>
      <c r="G114" s="172"/>
    </row>
    <row r="115" spans="1:7" ht="39" customHeight="1" x14ac:dyDescent="0.2">
      <c r="A115" s="42" t="s">
        <v>179</v>
      </c>
      <c r="B115" s="40" t="s">
        <v>168</v>
      </c>
      <c r="C115" s="43" t="s">
        <v>125</v>
      </c>
      <c r="D115" s="43" t="s">
        <v>232</v>
      </c>
      <c r="E115" s="43" t="s">
        <v>180</v>
      </c>
      <c r="F115" s="141">
        <v>1</v>
      </c>
      <c r="G115" s="174" t="s">
        <v>449</v>
      </c>
    </row>
    <row r="116" spans="1:7" ht="24" customHeight="1" x14ac:dyDescent="0.2">
      <c r="A116" s="42" t="s">
        <v>222</v>
      </c>
      <c r="B116" s="40" t="s">
        <v>168</v>
      </c>
      <c r="C116" s="43" t="s">
        <v>125</v>
      </c>
      <c r="D116" s="43" t="s">
        <v>223</v>
      </c>
      <c r="E116" s="43"/>
      <c r="F116" s="30">
        <f>SUM(F117)</f>
        <v>5</v>
      </c>
      <c r="G116" s="172"/>
    </row>
    <row r="117" spans="1:7" ht="53.25" customHeight="1" x14ac:dyDescent="0.2">
      <c r="A117" s="42" t="s">
        <v>179</v>
      </c>
      <c r="B117" s="40" t="s">
        <v>168</v>
      </c>
      <c r="C117" s="43" t="s">
        <v>125</v>
      </c>
      <c r="D117" s="43" t="s">
        <v>223</v>
      </c>
      <c r="E117" s="43" t="s">
        <v>180</v>
      </c>
      <c r="F117" s="141">
        <v>5</v>
      </c>
      <c r="G117" s="174" t="s">
        <v>448</v>
      </c>
    </row>
    <row r="118" spans="1:7" ht="24.75" customHeight="1" x14ac:dyDescent="0.2">
      <c r="A118" s="42" t="s">
        <v>224</v>
      </c>
      <c r="B118" s="40" t="s">
        <v>168</v>
      </c>
      <c r="C118" s="43" t="s">
        <v>125</v>
      </c>
      <c r="D118" s="43" t="s">
        <v>225</v>
      </c>
      <c r="E118" s="43"/>
      <c r="F118" s="30">
        <f>SUM(F119)</f>
        <v>1</v>
      </c>
      <c r="G118" s="172"/>
    </row>
    <row r="119" spans="1:7" ht="67.5" customHeight="1" x14ac:dyDescent="0.2">
      <c r="A119" s="42" t="s">
        <v>179</v>
      </c>
      <c r="B119" s="40" t="s">
        <v>168</v>
      </c>
      <c r="C119" s="43" t="s">
        <v>125</v>
      </c>
      <c r="D119" s="43" t="s">
        <v>225</v>
      </c>
      <c r="E119" s="43" t="s">
        <v>180</v>
      </c>
      <c r="F119" s="141">
        <v>1</v>
      </c>
      <c r="G119" s="174" t="s">
        <v>450</v>
      </c>
    </row>
    <row r="120" spans="1:7" ht="15.75" customHeight="1" x14ac:dyDescent="0.2">
      <c r="A120" s="25" t="s">
        <v>126</v>
      </c>
      <c r="B120" s="40" t="s">
        <v>168</v>
      </c>
      <c r="C120" s="26" t="s">
        <v>127</v>
      </c>
      <c r="D120" s="26"/>
      <c r="E120" s="26"/>
      <c r="F120" s="27">
        <f>SUM(F121+F128)</f>
        <v>3094.42</v>
      </c>
      <c r="G120" s="172"/>
    </row>
    <row r="121" spans="1:7" ht="12.75" customHeight="1" x14ac:dyDescent="0.2">
      <c r="A121" s="33" t="s">
        <v>128</v>
      </c>
      <c r="B121" s="40" t="s">
        <v>168</v>
      </c>
      <c r="C121" s="34" t="s">
        <v>129</v>
      </c>
      <c r="D121" s="34"/>
      <c r="E121" s="34"/>
      <c r="F121" s="35">
        <f>SUM(F122+F125)</f>
        <v>2321.42</v>
      </c>
      <c r="G121" s="172"/>
    </row>
    <row r="122" spans="1:7" ht="29.25" hidden="1" customHeight="1" x14ac:dyDescent="0.2">
      <c r="A122" s="28" t="s">
        <v>233</v>
      </c>
      <c r="B122" s="40" t="s">
        <v>168</v>
      </c>
      <c r="C122" s="31" t="s">
        <v>129</v>
      </c>
      <c r="D122" s="31" t="s">
        <v>236</v>
      </c>
      <c r="E122" s="31"/>
      <c r="F122" s="32">
        <f>SUM(F123)</f>
        <v>0</v>
      </c>
      <c r="G122" s="172"/>
    </row>
    <row r="123" spans="1:7" ht="24" hidden="1" customHeight="1" x14ac:dyDescent="0.2">
      <c r="A123" s="42" t="s">
        <v>234</v>
      </c>
      <c r="B123" s="40" t="s">
        <v>168</v>
      </c>
      <c r="C123" s="43" t="s">
        <v>129</v>
      </c>
      <c r="D123" s="43" t="s">
        <v>238</v>
      </c>
      <c r="E123" s="43"/>
      <c r="F123" s="30">
        <f>SUM(F124)</f>
        <v>0</v>
      </c>
      <c r="G123" s="172"/>
    </row>
    <row r="124" spans="1:7" ht="36" hidden="1" customHeight="1" x14ac:dyDescent="0.2">
      <c r="A124" s="42" t="s">
        <v>179</v>
      </c>
      <c r="B124" s="40" t="s">
        <v>168</v>
      </c>
      <c r="C124" s="43" t="s">
        <v>129</v>
      </c>
      <c r="D124" s="43" t="s">
        <v>238</v>
      </c>
      <c r="E124" s="43" t="s">
        <v>180</v>
      </c>
      <c r="F124" s="30"/>
      <c r="G124" s="172"/>
    </row>
    <row r="125" spans="1:7" ht="28.5" customHeight="1" x14ac:dyDescent="0.2">
      <c r="A125" s="28" t="s">
        <v>235</v>
      </c>
      <c r="B125" s="40" t="s">
        <v>168</v>
      </c>
      <c r="C125" s="31" t="s">
        <v>129</v>
      </c>
      <c r="D125" s="31" t="s">
        <v>236</v>
      </c>
      <c r="E125" s="43"/>
      <c r="F125" s="32">
        <f>SUM(F126)</f>
        <v>2321.42</v>
      </c>
      <c r="G125" s="172"/>
    </row>
    <row r="126" spans="1:7" ht="36" customHeight="1" x14ac:dyDescent="0.2">
      <c r="A126" s="42" t="s">
        <v>237</v>
      </c>
      <c r="B126" s="40" t="s">
        <v>168</v>
      </c>
      <c r="C126" s="43" t="s">
        <v>129</v>
      </c>
      <c r="D126" s="43" t="s">
        <v>238</v>
      </c>
      <c r="E126" s="43"/>
      <c r="F126" s="30">
        <f>SUM(F127)</f>
        <v>2321.42</v>
      </c>
      <c r="G126" s="172"/>
    </row>
    <row r="127" spans="1:7" ht="309" customHeight="1" x14ac:dyDescent="0.2">
      <c r="A127" s="42" t="s">
        <v>179</v>
      </c>
      <c r="B127" s="40" t="s">
        <v>168</v>
      </c>
      <c r="C127" s="43" t="s">
        <v>129</v>
      </c>
      <c r="D127" s="43" t="s">
        <v>238</v>
      </c>
      <c r="E127" s="43" t="s">
        <v>180</v>
      </c>
      <c r="F127" s="141">
        <v>2321.42</v>
      </c>
      <c r="G127" s="183" t="s">
        <v>483</v>
      </c>
    </row>
    <row r="128" spans="1:7" ht="25.5" customHeight="1" x14ac:dyDescent="0.2">
      <c r="A128" s="33" t="s">
        <v>130</v>
      </c>
      <c r="B128" s="40" t="s">
        <v>168</v>
      </c>
      <c r="C128" s="34" t="s">
        <v>131</v>
      </c>
      <c r="D128" s="34"/>
      <c r="E128" s="34"/>
      <c r="F128" s="35">
        <f>SUM(F129+F132)</f>
        <v>773</v>
      </c>
      <c r="G128" s="172"/>
    </row>
    <row r="129" spans="1:7" ht="25.5" customHeight="1" x14ac:dyDescent="0.2">
      <c r="A129" s="28" t="s">
        <v>239</v>
      </c>
      <c r="B129" s="40" t="s">
        <v>168</v>
      </c>
      <c r="C129" s="31" t="s">
        <v>131</v>
      </c>
      <c r="D129" s="31" t="s">
        <v>240</v>
      </c>
      <c r="E129" s="31"/>
      <c r="F129" s="32">
        <f>SUM(F130)</f>
        <v>771</v>
      </c>
      <c r="G129" s="172"/>
    </row>
    <row r="130" spans="1:7" ht="24.75" customHeight="1" x14ac:dyDescent="0.2">
      <c r="A130" s="42" t="s">
        <v>241</v>
      </c>
      <c r="B130" s="40" t="s">
        <v>168</v>
      </c>
      <c r="C130" s="43" t="s">
        <v>131</v>
      </c>
      <c r="D130" s="43" t="s">
        <v>242</v>
      </c>
      <c r="E130" s="43"/>
      <c r="F130" s="30">
        <f>SUM(F131)</f>
        <v>771</v>
      </c>
      <c r="G130" s="172"/>
    </row>
    <row r="131" spans="1:7" ht="79.5" customHeight="1" x14ac:dyDescent="0.2">
      <c r="A131" s="42" t="s">
        <v>179</v>
      </c>
      <c r="B131" s="40" t="s">
        <v>168</v>
      </c>
      <c r="C131" s="43" t="s">
        <v>131</v>
      </c>
      <c r="D131" s="43" t="s">
        <v>242</v>
      </c>
      <c r="E131" s="43" t="s">
        <v>180</v>
      </c>
      <c r="F131" s="141">
        <v>771</v>
      </c>
      <c r="G131" s="174" t="s">
        <v>484</v>
      </c>
    </row>
    <row r="132" spans="1:7" ht="36" customHeight="1" x14ac:dyDescent="0.2">
      <c r="A132" s="28" t="s">
        <v>243</v>
      </c>
      <c r="B132" s="40" t="s">
        <v>168</v>
      </c>
      <c r="C132" s="31" t="s">
        <v>131</v>
      </c>
      <c r="D132" s="31" t="s">
        <v>244</v>
      </c>
      <c r="E132" s="31"/>
      <c r="F132" s="32">
        <f>SUM(F133)</f>
        <v>2</v>
      </c>
      <c r="G132" s="172"/>
    </row>
    <row r="133" spans="1:7" ht="36.75" customHeight="1" x14ac:dyDescent="0.2">
      <c r="A133" s="42" t="s">
        <v>245</v>
      </c>
      <c r="B133" s="40" t="s">
        <v>168</v>
      </c>
      <c r="C133" s="43" t="s">
        <v>131</v>
      </c>
      <c r="D133" s="43" t="s">
        <v>246</v>
      </c>
      <c r="E133" s="43"/>
      <c r="F133" s="30">
        <f>SUM(F134)</f>
        <v>2</v>
      </c>
      <c r="G133" s="172"/>
    </row>
    <row r="134" spans="1:7" ht="36" customHeight="1" x14ac:dyDescent="0.2">
      <c r="A134" s="42" t="s">
        <v>179</v>
      </c>
      <c r="B134" s="40" t="s">
        <v>168</v>
      </c>
      <c r="C134" s="43" t="s">
        <v>131</v>
      </c>
      <c r="D134" s="43" t="s">
        <v>246</v>
      </c>
      <c r="E134" s="43" t="s">
        <v>180</v>
      </c>
      <c r="F134" s="141">
        <v>2</v>
      </c>
      <c r="G134" s="174" t="s">
        <v>451</v>
      </c>
    </row>
    <row r="135" spans="1:7" ht="16.5" customHeight="1" x14ac:dyDescent="0.2">
      <c r="A135" s="25" t="s">
        <v>132</v>
      </c>
      <c r="B135" s="40" t="s">
        <v>168</v>
      </c>
      <c r="C135" s="26" t="s">
        <v>133</v>
      </c>
      <c r="D135" s="43"/>
      <c r="E135" s="43"/>
      <c r="F135" s="27">
        <f>SUM(F136+F140+F159)</f>
        <v>3984.17</v>
      </c>
      <c r="G135" s="172"/>
    </row>
    <row r="136" spans="1:7" ht="14.25" customHeight="1" x14ac:dyDescent="0.2">
      <c r="A136" s="116" t="s">
        <v>134</v>
      </c>
      <c r="B136" s="138"/>
      <c r="C136" s="117" t="s">
        <v>135</v>
      </c>
      <c r="D136" s="119"/>
      <c r="E136" s="119"/>
      <c r="F136" s="118">
        <f>SUM(F137)</f>
        <v>428.5</v>
      </c>
      <c r="G136" s="172"/>
    </row>
    <row r="137" spans="1:7" ht="36" customHeight="1" x14ac:dyDescent="0.2">
      <c r="A137" s="28" t="s">
        <v>247</v>
      </c>
      <c r="B137" s="40" t="s">
        <v>168</v>
      </c>
      <c r="C137" s="31" t="s">
        <v>135</v>
      </c>
      <c r="D137" s="44" t="s">
        <v>248</v>
      </c>
      <c r="E137" s="31"/>
      <c r="F137" s="32">
        <f>SUM(F138)</f>
        <v>428.5</v>
      </c>
      <c r="G137" s="172"/>
    </row>
    <row r="138" spans="1:7" ht="12.75" customHeight="1" x14ac:dyDescent="0.2">
      <c r="A138" s="142" t="s">
        <v>418</v>
      </c>
      <c r="B138" s="115" t="s">
        <v>168</v>
      </c>
      <c r="C138" s="121" t="s">
        <v>135</v>
      </c>
      <c r="D138" s="125" t="s">
        <v>417</v>
      </c>
      <c r="E138" s="121"/>
      <c r="F138" s="122">
        <f>SUM(F139)</f>
        <v>428.5</v>
      </c>
      <c r="G138" s="172"/>
    </row>
    <row r="139" spans="1:7" ht="52.5" customHeight="1" x14ac:dyDescent="0.2">
      <c r="A139" s="42" t="s">
        <v>187</v>
      </c>
      <c r="B139" s="115" t="s">
        <v>168</v>
      </c>
      <c r="C139" s="121" t="s">
        <v>135</v>
      </c>
      <c r="D139" s="125" t="s">
        <v>417</v>
      </c>
      <c r="E139" s="121" t="s">
        <v>188</v>
      </c>
      <c r="F139" s="140">
        <v>428.5</v>
      </c>
      <c r="G139" s="184" t="s">
        <v>485</v>
      </c>
    </row>
    <row r="140" spans="1:7" ht="12.75" customHeight="1" x14ac:dyDescent="0.2">
      <c r="A140" s="33" t="s">
        <v>136</v>
      </c>
      <c r="B140" s="40" t="s">
        <v>168</v>
      </c>
      <c r="C140" s="34" t="s">
        <v>137</v>
      </c>
      <c r="D140" s="34"/>
      <c r="E140" s="34"/>
      <c r="F140" s="35">
        <f>SUM(F141+F154)</f>
        <v>1877.17</v>
      </c>
      <c r="G140" s="172"/>
    </row>
    <row r="141" spans="1:7" ht="36" customHeight="1" x14ac:dyDescent="0.2">
      <c r="A141" s="28" t="s">
        <v>247</v>
      </c>
      <c r="B141" s="40" t="s">
        <v>168</v>
      </c>
      <c r="C141" s="31" t="s">
        <v>137</v>
      </c>
      <c r="D141" s="44" t="s">
        <v>248</v>
      </c>
      <c r="E141" s="31"/>
      <c r="F141" s="32">
        <f>SUM(F142+F144+F146+F148+F151)</f>
        <v>1877.17</v>
      </c>
      <c r="G141" s="172"/>
    </row>
    <row r="142" spans="1:7" ht="27" customHeight="1" x14ac:dyDescent="0.2">
      <c r="A142" s="42" t="s">
        <v>249</v>
      </c>
      <c r="B142" s="40" t="s">
        <v>168</v>
      </c>
      <c r="C142" s="43" t="s">
        <v>137</v>
      </c>
      <c r="D142" s="45" t="s">
        <v>250</v>
      </c>
      <c r="E142" s="43"/>
      <c r="F142" s="30">
        <f>SUM(F143:F143)</f>
        <v>600</v>
      </c>
      <c r="G142" s="172"/>
    </row>
    <row r="143" spans="1:7" ht="78" customHeight="1" x14ac:dyDescent="0.2">
      <c r="A143" s="42" t="s">
        <v>179</v>
      </c>
      <c r="B143" s="40" t="s">
        <v>168</v>
      </c>
      <c r="C143" s="43" t="s">
        <v>137</v>
      </c>
      <c r="D143" s="45" t="s">
        <v>250</v>
      </c>
      <c r="E143" s="43" t="s">
        <v>180</v>
      </c>
      <c r="F143" s="141">
        <v>600</v>
      </c>
      <c r="G143" s="176" t="s">
        <v>486</v>
      </c>
    </row>
    <row r="144" spans="1:7" ht="36" customHeight="1" x14ac:dyDescent="0.2">
      <c r="A144" s="42" t="s">
        <v>251</v>
      </c>
      <c r="B144" s="40" t="s">
        <v>168</v>
      </c>
      <c r="C144" s="43" t="s">
        <v>137</v>
      </c>
      <c r="D144" s="45" t="s">
        <v>252</v>
      </c>
      <c r="E144" s="43"/>
      <c r="F144" s="48">
        <f>SUM(F145)</f>
        <v>320</v>
      </c>
      <c r="G144" s="172"/>
    </row>
    <row r="145" spans="1:7" ht="91.5" customHeight="1" x14ac:dyDescent="0.2">
      <c r="A145" s="42" t="s">
        <v>179</v>
      </c>
      <c r="B145" s="40" t="s">
        <v>168</v>
      </c>
      <c r="C145" s="43" t="s">
        <v>137</v>
      </c>
      <c r="D145" s="45" t="s">
        <v>252</v>
      </c>
      <c r="E145" s="43" t="s">
        <v>180</v>
      </c>
      <c r="F145" s="141">
        <v>320</v>
      </c>
      <c r="G145" s="174" t="s">
        <v>487</v>
      </c>
    </row>
    <row r="146" spans="1:7" ht="24" customHeight="1" x14ac:dyDescent="0.2">
      <c r="A146" s="42" t="s">
        <v>253</v>
      </c>
      <c r="B146" s="40" t="s">
        <v>168</v>
      </c>
      <c r="C146" s="43" t="s">
        <v>137</v>
      </c>
      <c r="D146" s="45" t="s">
        <v>254</v>
      </c>
      <c r="E146" s="43"/>
      <c r="F146" s="48">
        <f>SUM(F147)</f>
        <v>300</v>
      </c>
      <c r="G146" s="172"/>
    </row>
    <row r="147" spans="1:7" ht="39.75" customHeight="1" x14ac:dyDescent="0.2">
      <c r="A147" s="42" t="s">
        <v>179</v>
      </c>
      <c r="B147" s="40" t="s">
        <v>168</v>
      </c>
      <c r="C147" s="43" t="s">
        <v>137</v>
      </c>
      <c r="D147" s="45" t="s">
        <v>254</v>
      </c>
      <c r="E147" s="43" t="s">
        <v>180</v>
      </c>
      <c r="F147" s="141">
        <v>300</v>
      </c>
      <c r="G147" s="174" t="s">
        <v>481</v>
      </c>
    </row>
    <row r="148" spans="1:7" ht="24" customHeight="1" x14ac:dyDescent="0.2">
      <c r="A148" s="42" t="s">
        <v>255</v>
      </c>
      <c r="B148" s="40" t="s">
        <v>168</v>
      </c>
      <c r="C148" s="43" t="s">
        <v>137</v>
      </c>
      <c r="D148" s="45" t="s">
        <v>256</v>
      </c>
      <c r="E148" s="43"/>
      <c r="F148" s="48">
        <f>SUM(F149:F150)</f>
        <v>250</v>
      </c>
      <c r="G148" s="172"/>
    </row>
    <row r="149" spans="1:7" ht="52.5" customHeight="1" x14ac:dyDescent="0.2">
      <c r="A149" s="42" t="s">
        <v>179</v>
      </c>
      <c r="B149" s="40" t="s">
        <v>168</v>
      </c>
      <c r="C149" s="43" t="s">
        <v>137</v>
      </c>
      <c r="D149" s="45" t="s">
        <v>256</v>
      </c>
      <c r="E149" s="43" t="s">
        <v>180</v>
      </c>
      <c r="F149" s="141">
        <v>250</v>
      </c>
      <c r="G149" s="176" t="s">
        <v>480</v>
      </c>
    </row>
    <row r="150" spans="1:7" ht="14.25" hidden="1" customHeight="1" x14ac:dyDescent="0.2">
      <c r="A150" s="42" t="s">
        <v>181</v>
      </c>
      <c r="B150" s="40" t="s">
        <v>168</v>
      </c>
      <c r="C150" s="43" t="s">
        <v>137</v>
      </c>
      <c r="D150" s="45" t="s">
        <v>256</v>
      </c>
      <c r="E150" s="43" t="s">
        <v>182</v>
      </c>
      <c r="F150" s="48">
        <v>0</v>
      </c>
      <c r="G150" s="172"/>
    </row>
    <row r="151" spans="1:7" ht="37.5" customHeight="1" x14ac:dyDescent="0.2">
      <c r="A151" s="142" t="s">
        <v>418</v>
      </c>
      <c r="B151" s="115" t="s">
        <v>168</v>
      </c>
      <c r="C151" s="43" t="s">
        <v>137</v>
      </c>
      <c r="D151" s="125" t="s">
        <v>417</v>
      </c>
      <c r="E151" s="43"/>
      <c r="F151" s="48">
        <f>SUM(F152)</f>
        <v>407.17</v>
      </c>
      <c r="G151" s="172"/>
    </row>
    <row r="152" spans="1:7" ht="91.5" customHeight="1" x14ac:dyDescent="0.2">
      <c r="A152" s="42" t="s">
        <v>187</v>
      </c>
      <c r="B152" s="115" t="s">
        <v>168</v>
      </c>
      <c r="C152" s="43" t="s">
        <v>137</v>
      </c>
      <c r="D152" s="125" t="s">
        <v>417</v>
      </c>
      <c r="E152" s="43" t="s">
        <v>188</v>
      </c>
      <c r="F152" s="141">
        <v>407.17</v>
      </c>
      <c r="G152" s="184" t="s">
        <v>488</v>
      </c>
    </row>
    <row r="153" spans="1:7" ht="36" hidden="1" customHeight="1" x14ac:dyDescent="0.2">
      <c r="A153" s="42" t="s">
        <v>181</v>
      </c>
      <c r="B153" s="40" t="s">
        <v>168</v>
      </c>
      <c r="C153" s="43" t="s">
        <v>137</v>
      </c>
      <c r="D153" s="45" t="s">
        <v>257</v>
      </c>
      <c r="E153" s="43" t="s">
        <v>182</v>
      </c>
      <c r="F153" s="48"/>
      <c r="G153" s="172"/>
    </row>
    <row r="154" spans="1:7" ht="48" hidden="1" customHeight="1" x14ac:dyDescent="0.2">
      <c r="A154" s="28" t="s">
        <v>258</v>
      </c>
      <c r="B154" s="40" t="s">
        <v>168</v>
      </c>
      <c r="C154" s="31" t="s">
        <v>137</v>
      </c>
      <c r="D154" s="31" t="s">
        <v>259</v>
      </c>
      <c r="E154" s="31"/>
      <c r="F154" s="46">
        <f>SUM(F155+F157)</f>
        <v>0</v>
      </c>
      <c r="G154" s="172"/>
    </row>
    <row r="155" spans="1:7" ht="36" hidden="1" customHeight="1" x14ac:dyDescent="0.2">
      <c r="A155" s="42" t="s">
        <v>260</v>
      </c>
      <c r="B155" s="40" t="s">
        <v>168</v>
      </c>
      <c r="C155" s="43" t="s">
        <v>137</v>
      </c>
      <c r="D155" s="47" t="s">
        <v>261</v>
      </c>
      <c r="E155" s="43"/>
      <c r="F155" s="48">
        <f>SUM(F156)</f>
        <v>0</v>
      </c>
      <c r="G155" s="172"/>
    </row>
    <row r="156" spans="1:7" ht="12.75" hidden="1" customHeight="1" x14ac:dyDescent="0.2">
      <c r="A156" s="42" t="s">
        <v>179</v>
      </c>
      <c r="B156" s="40" t="s">
        <v>168</v>
      </c>
      <c r="C156" s="43" t="s">
        <v>137</v>
      </c>
      <c r="D156" s="47" t="s">
        <v>261</v>
      </c>
      <c r="E156" s="43" t="s">
        <v>180</v>
      </c>
      <c r="F156" s="48"/>
      <c r="G156" s="172"/>
    </row>
    <row r="157" spans="1:7" ht="36" hidden="1" customHeight="1" x14ac:dyDescent="0.2">
      <c r="A157" s="120" t="s">
        <v>418</v>
      </c>
      <c r="B157" s="115" t="s">
        <v>168</v>
      </c>
      <c r="C157" s="121" t="s">
        <v>139</v>
      </c>
      <c r="D157" s="125" t="s">
        <v>417</v>
      </c>
      <c r="E157" s="43"/>
      <c r="F157" s="48">
        <f>SUM(F158)</f>
        <v>0</v>
      </c>
      <c r="G157" s="172"/>
    </row>
    <row r="158" spans="1:7" ht="24.75" customHeight="1" x14ac:dyDescent="0.2">
      <c r="A158" s="120" t="s">
        <v>179</v>
      </c>
      <c r="B158" s="115" t="s">
        <v>168</v>
      </c>
      <c r="C158" s="121" t="s">
        <v>139</v>
      </c>
      <c r="D158" s="125" t="s">
        <v>417</v>
      </c>
      <c r="E158" s="43" t="s">
        <v>180</v>
      </c>
      <c r="F158" s="48"/>
      <c r="G158" s="172"/>
    </row>
    <row r="159" spans="1:7" ht="16.5" customHeight="1" x14ac:dyDescent="0.2">
      <c r="A159" s="33" t="s">
        <v>138</v>
      </c>
      <c r="B159" s="40" t="s">
        <v>168</v>
      </c>
      <c r="C159" s="34" t="s">
        <v>139</v>
      </c>
      <c r="D159" s="139"/>
      <c r="E159" s="34"/>
      <c r="F159" s="90">
        <f>SUM(F160)</f>
        <v>1678.5</v>
      </c>
      <c r="G159" s="172"/>
    </row>
    <row r="160" spans="1:7" ht="36" customHeight="1" x14ac:dyDescent="0.2">
      <c r="A160" s="28" t="s">
        <v>247</v>
      </c>
      <c r="B160" s="40" t="s">
        <v>168</v>
      </c>
      <c r="C160" s="31" t="s">
        <v>139</v>
      </c>
      <c r="D160" s="44" t="s">
        <v>248</v>
      </c>
      <c r="E160" s="31"/>
      <c r="F160" s="32">
        <f>SUM(F163+F161)</f>
        <v>1678.5</v>
      </c>
      <c r="G160" s="172"/>
    </row>
    <row r="161" spans="1:7" ht="24" customHeight="1" x14ac:dyDescent="0.2">
      <c r="A161" s="142" t="s">
        <v>418</v>
      </c>
      <c r="B161" s="115" t="s">
        <v>168</v>
      </c>
      <c r="C161" s="121" t="s">
        <v>139</v>
      </c>
      <c r="D161" s="125" t="s">
        <v>417</v>
      </c>
      <c r="E161" s="121"/>
      <c r="F161" s="122">
        <f>SUM(F162)</f>
        <v>428.5</v>
      </c>
      <c r="G161" s="172"/>
    </row>
    <row r="162" spans="1:7" ht="66.75" customHeight="1" x14ac:dyDescent="0.2">
      <c r="A162" s="42" t="s">
        <v>187</v>
      </c>
      <c r="B162" s="115" t="s">
        <v>168</v>
      </c>
      <c r="C162" s="121" t="s">
        <v>139</v>
      </c>
      <c r="D162" s="125" t="s">
        <v>417</v>
      </c>
      <c r="E162" s="121" t="s">
        <v>188</v>
      </c>
      <c r="F162" s="140">
        <v>428.5</v>
      </c>
      <c r="G162" s="184" t="s">
        <v>489</v>
      </c>
    </row>
    <row r="163" spans="1:7" ht="24" customHeight="1" x14ac:dyDescent="0.2">
      <c r="A163" s="28" t="s">
        <v>262</v>
      </c>
      <c r="B163" s="40" t="s">
        <v>168</v>
      </c>
      <c r="C163" s="31" t="s">
        <v>139</v>
      </c>
      <c r="D163" s="44" t="s">
        <v>263</v>
      </c>
      <c r="E163" s="31"/>
      <c r="F163" s="46">
        <f>SUM(F164+F166+F168+F170+F172)</f>
        <v>1250</v>
      </c>
      <c r="G163" s="172"/>
    </row>
    <row r="164" spans="1:7" ht="24" hidden="1" customHeight="1" x14ac:dyDescent="0.2">
      <c r="A164" s="42" t="s">
        <v>264</v>
      </c>
      <c r="B164" s="40" t="s">
        <v>168</v>
      </c>
      <c r="C164" s="43" t="s">
        <v>139</v>
      </c>
      <c r="D164" s="45" t="s">
        <v>265</v>
      </c>
      <c r="E164" s="43"/>
      <c r="F164" s="48">
        <f>SUM(F165)</f>
        <v>0</v>
      </c>
      <c r="G164" s="172"/>
    </row>
    <row r="165" spans="1:7" ht="12.75" hidden="1" customHeight="1" x14ac:dyDescent="0.2">
      <c r="A165" s="42" t="s">
        <v>179</v>
      </c>
      <c r="B165" s="40" t="s">
        <v>168</v>
      </c>
      <c r="C165" s="43" t="s">
        <v>139</v>
      </c>
      <c r="D165" s="45" t="s">
        <v>265</v>
      </c>
      <c r="E165" s="43" t="s">
        <v>180</v>
      </c>
      <c r="F165" s="48">
        <v>0</v>
      </c>
      <c r="G165" s="172"/>
    </row>
    <row r="166" spans="1:7" ht="24" hidden="1" customHeight="1" x14ac:dyDescent="0.2">
      <c r="A166" s="42" t="s">
        <v>266</v>
      </c>
      <c r="B166" s="40" t="s">
        <v>168</v>
      </c>
      <c r="C166" s="43" t="s">
        <v>139</v>
      </c>
      <c r="D166" s="45" t="s">
        <v>267</v>
      </c>
      <c r="E166" s="43"/>
      <c r="F166" s="48">
        <f>SUM(F167)</f>
        <v>0</v>
      </c>
      <c r="G166" s="172"/>
    </row>
    <row r="167" spans="1:7" ht="36" hidden="1" customHeight="1" x14ac:dyDescent="0.2">
      <c r="A167" s="42" t="s">
        <v>179</v>
      </c>
      <c r="B167" s="40" t="s">
        <v>168</v>
      </c>
      <c r="C167" s="43" t="s">
        <v>139</v>
      </c>
      <c r="D167" s="45" t="s">
        <v>267</v>
      </c>
      <c r="E167" s="43" t="s">
        <v>180</v>
      </c>
      <c r="F167" s="141"/>
      <c r="G167" s="177" t="s">
        <v>452</v>
      </c>
    </row>
    <row r="168" spans="1:7" ht="17.25" customHeight="1" x14ac:dyDescent="0.2">
      <c r="A168" s="42" t="s">
        <v>268</v>
      </c>
      <c r="B168" s="40" t="s">
        <v>168</v>
      </c>
      <c r="C168" s="43" t="s">
        <v>139</v>
      </c>
      <c r="D168" s="45" t="s">
        <v>269</v>
      </c>
      <c r="E168" s="43"/>
      <c r="F168" s="48">
        <f>SUM(F169)</f>
        <v>150</v>
      </c>
      <c r="G168" s="172"/>
    </row>
    <row r="169" spans="1:7" ht="50.25" customHeight="1" x14ac:dyDescent="0.2">
      <c r="A169" s="42" t="s">
        <v>179</v>
      </c>
      <c r="B169" s="40" t="s">
        <v>168</v>
      </c>
      <c r="C169" s="43" t="s">
        <v>139</v>
      </c>
      <c r="D169" s="45" t="s">
        <v>269</v>
      </c>
      <c r="E169" s="43" t="s">
        <v>180</v>
      </c>
      <c r="F169" s="141">
        <v>150</v>
      </c>
      <c r="G169" s="177" t="s">
        <v>490</v>
      </c>
    </row>
    <row r="170" spans="1:7" ht="21.75" customHeight="1" x14ac:dyDescent="0.2">
      <c r="A170" s="42" t="s">
        <v>270</v>
      </c>
      <c r="B170" s="40" t="s">
        <v>168</v>
      </c>
      <c r="C170" s="43" t="s">
        <v>139</v>
      </c>
      <c r="D170" s="45" t="s">
        <v>271</v>
      </c>
      <c r="E170" s="43"/>
      <c r="F170" s="48">
        <f>SUM(F171)</f>
        <v>1100</v>
      </c>
      <c r="G170" s="172"/>
    </row>
    <row r="171" spans="1:7" ht="315" customHeight="1" x14ac:dyDescent="0.2">
      <c r="A171" s="42" t="s">
        <v>179</v>
      </c>
      <c r="B171" s="40" t="s">
        <v>168</v>
      </c>
      <c r="C171" s="43" t="s">
        <v>139</v>
      </c>
      <c r="D171" s="45" t="s">
        <v>271</v>
      </c>
      <c r="E171" s="43" t="s">
        <v>180</v>
      </c>
      <c r="F171" s="141">
        <v>1100</v>
      </c>
      <c r="G171" s="185" t="s">
        <v>491</v>
      </c>
    </row>
    <row r="172" spans="1:7" ht="48" hidden="1" x14ac:dyDescent="0.2">
      <c r="A172" s="42" t="s">
        <v>375</v>
      </c>
      <c r="B172" s="40" t="s">
        <v>168</v>
      </c>
      <c r="C172" s="43" t="s">
        <v>139</v>
      </c>
      <c r="D172" s="45" t="s">
        <v>374</v>
      </c>
      <c r="E172" s="43"/>
      <c r="F172" s="30">
        <f>SUM(F173)</f>
        <v>0</v>
      </c>
      <c r="G172" s="172"/>
    </row>
    <row r="173" spans="1:7" ht="36" hidden="1" x14ac:dyDescent="0.2">
      <c r="A173" s="42" t="s">
        <v>179</v>
      </c>
      <c r="B173" s="40" t="s">
        <v>168</v>
      </c>
      <c r="C173" s="43" t="s">
        <v>139</v>
      </c>
      <c r="D173" s="45" t="s">
        <v>374</v>
      </c>
      <c r="E173" s="43" t="s">
        <v>180</v>
      </c>
      <c r="F173" s="30"/>
      <c r="G173" s="172"/>
    </row>
    <row r="174" spans="1:7" ht="17.25" customHeight="1" x14ac:dyDescent="0.2">
      <c r="A174" s="25" t="s">
        <v>140</v>
      </c>
      <c r="B174" s="40" t="s">
        <v>168</v>
      </c>
      <c r="C174" s="26" t="s">
        <v>141</v>
      </c>
      <c r="D174" s="43"/>
      <c r="E174" s="43"/>
      <c r="F174" s="27">
        <f>SUM(F175+F179)</f>
        <v>15</v>
      </c>
      <c r="G174" s="172"/>
    </row>
    <row r="175" spans="1:7" ht="24" customHeight="1" x14ac:dyDescent="0.2">
      <c r="A175" s="33" t="s">
        <v>142</v>
      </c>
      <c r="B175" s="40" t="s">
        <v>168</v>
      </c>
      <c r="C175" s="34" t="s">
        <v>143</v>
      </c>
      <c r="D175" s="34"/>
      <c r="E175" s="34"/>
      <c r="F175" s="35">
        <f t="shared" ref="F175" si="7">SUM(F176)</f>
        <v>10</v>
      </c>
      <c r="G175" s="172"/>
    </row>
    <row r="176" spans="1:7" ht="36" customHeight="1" x14ac:dyDescent="0.2">
      <c r="A176" s="28" t="s">
        <v>362</v>
      </c>
      <c r="B176" s="40" t="s">
        <v>168</v>
      </c>
      <c r="C176" s="31" t="s">
        <v>143</v>
      </c>
      <c r="D176" s="31" t="s">
        <v>272</v>
      </c>
      <c r="E176" s="31"/>
      <c r="F176" s="32">
        <f>SUM(F177)</f>
        <v>10</v>
      </c>
      <c r="G176" s="172"/>
    </row>
    <row r="177" spans="1:7" ht="48" x14ac:dyDescent="0.2">
      <c r="A177" s="42" t="s">
        <v>273</v>
      </c>
      <c r="B177" s="40" t="s">
        <v>168</v>
      </c>
      <c r="C177" s="43" t="s">
        <v>143</v>
      </c>
      <c r="D177" s="43" t="s">
        <v>274</v>
      </c>
      <c r="E177" s="43"/>
      <c r="F177" s="30">
        <f>SUM(F178)</f>
        <v>10</v>
      </c>
      <c r="G177" s="172"/>
    </row>
    <row r="178" spans="1:7" ht="115.5" customHeight="1" x14ac:dyDescent="0.2">
      <c r="A178" s="42" t="s">
        <v>179</v>
      </c>
      <c r="B178" s="40" t="s">
        <v>168</v>
      </c>
      <c r="C178" s="43" t="s">
        <v>143</v>
      </c>
      <c r="D178" s="43" t="s">
        <v>274</v>
      </c>
      <c r="E178" s="43" t="s">
        <v>180</v>
      </c>
      <c r="F178" s="141">
        <v>10</v>
      </c>
      <c r="G178" s="176" t="s">
        <v>492</v>
      </c>
    </row>
    <row r="179" spans="1:7" ht="48" x14ac:dyDescent="0.2">
      <c r="A179" s="28" t="s">
        <v>226</v>
      </c>
      <c r="B179" s="40" t="s">
        <v>168</v>
      </c>
      <c r="C179" s="31" t="s">
        <v>143</v>
      </c>
      <c r="D179" s="31" t="s">
        <v>219</v>
      </c>
      <c r="E179" s="31"/>
      <c r="F179" s="35">
        <f>SUM(F180)</f>
        <v>5</v>
      </c>
      <c r="G179" s="172"/>
    </row>
    <row r="180" spans="1:7" ht="36" customHeight="1" x14ac:dyDescent="0.2">
      <c r="A180" s="42" t="s">
        <v>227</v>
      </c>
      <c r="B180" s="40" t="s">
        <v>168</v>
      </c>
      <c r="C180" s="43" t="s">
        <v>143</v>
      </c>
      <c r="D180" s="43" t="s">
        <v>228</v>
      </c>
      <c r="E180" s="43"/>
      <c r="F180" s="30">
        <f>SUM(F181)</f>
        <v>5</v>
      </c>
      <c r="G180" s="172"/>
    </row>
    <row r="181" spans="1:7" ht="81.75" customHeight="1" x14ac:dyDescent="0.2">
      <c r="A181" s="42" t="s">
        <v>179</v>
      </c>
      <c r="B181" s="40" t="s">
        <v>168</v>
      </c>
      <c r="C181" s="43" t="s">
        <v>143</v>
      </c>
      <c r="D181" s="43" t="s">
        <v>228</v>
      </c>
      <c r="E181" s="43" t="s">
        <v>180</v>
      </c>
      <c r="F181" s="141">
        <v>5</v>
      </c>
      <c r="G181" s="174" t="s">
        <v>493</v>
      </c>
    </row>
    <row r="182" spans="1:7" ht="21" customHeight="1" x14ac:dyDescent="0.2">
      <c r="A182" s="25" t="s">
        <v>144</v>
      </c>
      <c r="B182" s="40" t="s">
        <v>168</v>
      </c>
      <c r="C182" s="26" t="s">
        <v>145</v>
      </c>
      <c r="D182" s="43"/>
      <c r="E182" s="43"/>
      <c r="F182" s="27">
        <f>SUM(F183)</f>
        <v>539</v>
      </c>
      <c r="G182" s="172"/>
    </row>
    <row r="183" spans="1:7" ht="65.25" customHeight="1" x14ac:dyDescent="0.2">
      <c r="A183" s="33" t="s">
        <v>146</v>
      </c>
      <c r="B183" s="40" t="s">
        <v>168</v>
      </c>
      <c r="C183" s="34" t="s">
        <v>147</v>
      </c>
      <c r="D183" s="34"/>
      <c r="E183" s="34"/>
      <c r="F183" s="35">
        <f>SUM(F184+F188)</f>
        <v>539</v>
      </c>
      <c r="G183" s="186" t="s">
        <v>494</v>
      </c>
    </row>
    <row r="184" spans="1:7" ht="26.25" customHeight="1" x14ac:dyDescent="0.2">
      <c r="A184" s="28" t="s">
        <v>275</v>
      </c>
      <c r="B184" s="40" t="s">
        <v>168</v>
      </c>
      <c r="C184" s="31" t="s">
        <v>147</v>
      </c>
      <c r="D184" s="31" t="s">
        <v>276</v>
      </c>
      <c r="E184" s="31"/>
      <c r="F184" s="32">
        <f>SUM(F185)</f>
        <v>15</v>
      </c>
      <c r="G184" s="172"/>
    </row>
    <row r="185" spans="1:7" ht="36" customHeight="1" x14ac:dyDescent="0.2">
      <c r="A185" s="42" t="s">
        <v>277</v>
      </c>
      <c r="B185" s="40" t="s">
        <v>168</v>
      </c>
      <c r="C185" s="43" t="s">
        <v>147</v>
      </c>
      <c r="D185" s="43" t="s">
        <v>278</v>
      </c>
      <c r="E185" s="43"/>
      <c r="F185" s="30">
        <f>SUM(F187+F186)</f>
        <v>15</v>
      </c>
      <c r="G185" s="163"/>
    </row>
    <row r="186" spans="1:7" ht="36" x14ac:dyDescent="0.2">
      <c r="A186" s="42" t="s">
        <v>179</v>
      </c>
      <c r="B186" s="40" t="s">
        <v>168</v>
      </c>
      <c r="C186" s="43" t="s">
        <v>147</v>
      </c>
      <c r="D186" s="43" t="s">
        <v>278</v>
      </c>
      <c r="E186" s="43" t="s">
        <v>180</v>
      </c>
      <c r="F186" s="30"/>
      <c r="G186" s="172"/>
    </row>
    <row r="187" spans="1:7" ht="28.5" customHeight="1" x14ac:dyDescent="0.2">
      <c r="A187" s="42" t="s">
        <v>181</v>
      </c>
      <c r="B187" s="40" t="s">
        <v>168</v>
      </c>
      <c r="C187" s="43" t="s">
        <v>147</v>
      </c>
      <c r="D187" s="43" t="s">
        <v>278</v>
      </c>
      <c r="E187" s="43" t="s">
        <v>182</v>
      </c>
      <c r="F187" s="141">
        <v>15</v>
      </c>
      <c r="G187" s="163" t="s">
        <v>479</v>
      </c>
    </row>
    <row r="188" spans="1:7" ht="36" x14ac:dyDescent="0.2">
      <c r="A188" s="28" t="s">
        <v>362</v>
      </c>
      <c r="B188" s="40" t="s">
        <v>168</v>
      </c>
      <c r="C188" s="43" t="s">
        <v>147</v>
      </c>
      <c r="D188" s="31" t="s">
        <v>272</v>
      </c>
      <c r="E188" s="43"/>
      <c r="F188" s="30">
        <f t="shared" ref="F188:F189" si="8">SUM(F189)</f>
        <v>524</v>
      </c>
      <c r="G188" s="172"/>
    </row>
    <row r="189" spans="1:7" ht="36" x14ac:dyDescent="0.2">
      <c r="A189" s="42" t="s">
        <v>279</v>
      </c>
      <c r="B189" s="40" t="s">
        <v>168</v>
      </c>
      <c r="C189" s="43" t="s">
        <v>147</v>
      </c>
      <c r="D189" s="43" t="s">
        <v>280</v>
      </c>
      <c r="E189" s="43"/>
      <c r="F189" s="30">
        <f t="shared" si="8"/>
        <v>524</v>
      </c>
      <c r="G189" s="172"/>
    </row>
    <row r="190" spans="1:7" ht="280.5" customHeight="1" x14ac:dyDescent="0.2">
      <c r="A190" s="42" t="s">
        <v>179</v>
      </c>
      <c r="B190" s="40" t="s">
        <v>168</v>
      </c>
      <c r="C190" s="43" t="s">
        <v>147</v>
      </c>
      <c r="D190" s="43" t="s">
        <v>280</v>
      </c>
      <c r="E190" s="43" t="s">
        <v>180</v>
      </c>
      <c r="F190" s="141">
        <v>524</v>
      </c>
      <c r="G190" s="185" t="s">
        <v>495</v>
      </c>
    </row>
    <row r="191" spans="1:7" ht="14.25" customHeight="1" x14ac:dyDescent="0.2">
      <c r="A191" s="25" t="s">
        <v>148</v>
      </c>
      <c r="B191" s="40" t="s">
        <v>168</v>
      </c>
      <c r="C191" s="26" t="s">
        <v>149</v>
      </c>
      <c r="D191" s="49"/>
      <c r="E191" s="26"/>
      <c r="F191" s="27">
        <f>SUM(F192+F196)</f>
        <v>225</v>
      </c>
      <c r="G191" s="172"/>
    </row>
    <row r="192" spans="1:7" ht="18" customHeight="1" x14ac:dyDescent="0.2">
      <c r="A192" s="33" t="s">
        <v>150</v>
      </c>
      <c r="B192" s="40" t="s">
        <v>168</v>
      </c>
      <c r="C192" s="34" t="s">
        <v>151</v>
      </c>
      <c r="D192" s="34"/>
      <c r="E192" s="34"/>
      <c r="F192" s="35">
        <f>SUM(F193)</f>
        <v>125</v>
      </c>
      <c r="G192" s="172"/>
    </row>
    <row r="193" spans="1:7" ht="27" customHeight="1" x14ac:dyDescent="0.2">
      <c r="A193" s="28" t="s">
        <v>281</v>
      </c>
      <c r="B193" s="40" t="s">
        <v>168</v>
      </c>
      <c r="C193" s="31" t="s">
        <v>151</v>
      </c>
      <c r="D193" s="31" t="s">
        <v>282</v>
      </c>
      <c r="E193" s="31"/>
      <c r="F193" s="32">
        <f>SUM(F194)</f>
        <v>125</v>
      </c>
      <c r="G193" s="172"/>
    </row>
    <row r="194" spans="1:7" ht="24.75" customHeight="1" x14ac:dyDescent="0.2">
      <c r="A194" s="42" t="s">
        <v>283</v>
      </c>
      <c r="B194" s="40" t="s">
        <v>168</v>
      </c>
      <c r="C194" s="43" t="s">
        <v>151</v>
      </c>
      <c r="D194" s="43" t="s">
        <v>284</v>
      </c>
      <c r="E194" s="43"/>
      <c r="F194" s="30">
        <f>SUM(F195)</f>
        <v>125</v>
      </c>
      <c r="G194" s="172"/>
    </row>
    <row r="195" spans="1:7" ht="129.75" customHeight="1" x14ac:dyDescent="0.2">
      <c r="A195" s="42" t="s">
        <v>285</v>
      </c>
      <c r="B195" s="40" t="s">
        <v>168</v>
      </c>
      <c r="C195" s="43" t="s">
        <v>151</v>
      </c>
      <c r="D195" s="43" t="s">
        <v>284</v>
      </c>
      <c r="E195" s="43" t="s">
        <v>286</v>
      </c>
      <c r="F195" s="141">
        <v>125</v>
      </c>
      <c r="G195" s="174" t="s">
        <v>453</v>
      </c>
    </row>
    <row r="196" spans="1:7" ht="36" x14ac:dyDescent="0.2">
      <c r="A196" s="33" t="s">
        <v>152</v>
      </c>
      <c r="B196" s="40" t="s">
        <v>168</v>
      </c>
      <c r="C196" s="34" t="s">
        <v>153</v>
      </c>
      <c r="D196" s="34"/>
      <c r="E196" s="34"/>
      <c r="F196" s="35">
        <f>SUM(F197)</f>
        <v>100</v>
      </c>
      <c r="G196" s="172"/>
    </row>
    <row r="197" spans="1:7" ht="36" x14ac:dyDescent="0.2">
      <c r="A197" s="28" t="s">
        <v>362</v>
      </c>
      <c r="B197" s="40" t="s">
        <v>168</v>
      </c>
      <c r="C197" s="31" t="s">
        <v>153</v>
      </c>
      <c r="D197" s="31" t="s">
        <v>272</v>
      </c>
      <c r="E197" s="31"/>
      <c r="F197" s="32">
        <f t="shared" ref="F197:F198" si="9">SUM(F198)</f>
        <v>100</v>
      </c>
      <c r="G197" s="172"/>
    </row>
    <row r="198" spans="1:7" ht="39" customHeight="1" x14ac:dyDescent="0.2">
      <c r="A198" s="42" t="s">
        <v>369</v>
      </c>
      <c r="B198" s="40" t="s">
        <v>168</v>
      </c>
      <c r="C198" s="43" t="s">
        <v>153</v>
      </c>
      <c r="D198" s="43" t="s">
        <v>363</v>
      </c>
      <c r="E198" s="43"/>
      <c r="F198" s="30">
        <f t="shared" si="9"/>
        <v>100</v>
      </c>
      <c r="G198" s="172"/>
    </row>
    <row r="199" spans="1:7" ht="63" customHeight="1" x14ac:dyDescent="0.2">
      <c r="A199" s="42" t="s">
        <v>179</v>
      </c>
      <c r="B199" s="40" t="s">
        <v>168</v>
      </c>
      <c r="C199" s="43" t="s">
        <v>153</v>
      </c>
      <c r="D199" s="43" t="s">
        <v>363</v>
      </c>
      <c r="E199" s="43" t="s">
        <v>180</v>
      </c>
      <c r="F199" s="141">
        <v>100</v>
      </c>
      <c r="G199" s="178" t="s">
        <v>454</v>
      </c>
    </row>
    <row r="200" spans="1:7" ht="36" hidden="1" x14ac:dyDescent="0.2">
      <c r="A200" s="42" t="s">
        <v>399</v>
      </c>
      <c r="B200" s="40" t="s">
        <v>168</v>
      </c>
      <c r="C200" s="43" t="s">
        <v>360</v>
      </c>
      <c r="D200" s="43" t="s">
        <v>400</v>
      </c>
      <c r="E200" s="98"/>
      <c r="F200" s="109">
        <f>SUM(F201)</f>
        <v>0</v>
      </c>
      <c r="G200" s="172"/>
    </row>
    <row r="201" spans="1:7" ht="24" hidden="1" x14ac:dyDescent="0.2">
      <c r="A201" s="42" t="s">
        <v>285</v>
      </c>
      <c r="B201" s="97"/>
      <c r="C201" s="43" t="s">
        <v>360</v>
      </c>
      <c r="D201" s="43" t="s">
        <v>400</v>
      </c>
      <c r="E201" s="98" t="s">
        <v>286</v>
      </c>
      <c r="F201" s="109"/>
      <c r="G201" s="172"/>
    </row>
    <row r="202" spans="1:7" ht="24" customHeight="1" x14ac:dyDescent="0.2">
      <c r="A202" s="25" t="s">
        <v>154</v>
      </c>
      <c r="B202" s="40" t="s">
        <v>168</v>
      </c>
      <c r="C202" s="26" t="s">
        <v>155</v>
      </c>
      <c r="D202" s="49"/>
      <c r="E202" s="26"/>
      <c r="F202" s="27">
        <f>SUM(F203)</f>
        <v>10</v>
      </c>
      <c r="G202" s="172"/>
    </row>
    <row r="203" spans="1:7" ht="15" customHeight="1" x14ac:dyDescent="0.2">
      <c r="A203" s="33" t="s">
        <v>156</v>
      </c>
      <c r="B203" s="40" t="s">
        <v>168</v>
      </c>
      <c r="C203" s="34" t="s">
        <v>157</v>
      </c>
      <c r="D203" s="34"/>
      <c r="E203" s="34"/>
      <c r="F203" s="35">
        <f>SUM(F204)</f>
        <v>10</v>
      </c>
      <c r="G203" s="172"/>
    </row>
    <row r="204" spans="1:7" ht="23.25" customHeight="1" x14ac:dyDescent="0.2">
      <c r="A204" s="28" t="s">
        <v>293</v>
      </c>
      <c r="B204" s="40" t="s">
        <v>168</v>
      </c>
      <c r="C204" s="31" t="s">
        <v>157</v>
      </c>
      <c r="D204" s="31" t="s">
        <v>272</v>
      </c>
      <c r="E204" s="31"/>
      <c r="F204" s="32">
        <f>SUM(F205)</f>
        <v>10</v>
      </c>
      <c r="G204" s="172"/>
    </row>
    <row r="205" spans="1:7" ht="36" x14ac:dyDescent="0.2">
      <c r="A205" s="42" t="s">
        <v>279</v>
      </c>
      <c r="B205" s="40" t="s">
        <v>168</v>
      </c>
      <c r="C205" s="43" t="s">
        <v>157</v>
      </c>
      <c r="D205" s="43" t="s">
        <v>280</v>
      </c>
      <c r="E205" s="43"/>
      <c r="F205" s="30">
        <f>SUM(F206)</f>
        <v>10</v>
      </c>
      <c r="G205" s="172"/>
    </row>
    <row r="206" spans="1:7" ht="64.5" customHeight="1" x14ac:dyDescent="0.2">
      <c r="A206" s="42" t="s">
        <v>179</v>
      </c>
      <c r="B206" s="40" t="s">
        <v>168</v>
      </c>
      <c r="C206" s="43" t="s">
        <v>157</v>
      </c>
      <c r="D206" s="43" t="s">
        <v>280</v>
      </c>
      <c r="E206" s="43" t="s">
        <v>180</v>
      </c>
      <c r="F206" s="141">
        <v>10</v>
      </c>
      <c r="G206" s="174" t="s">
        <v>456</v>
      </c>
    </row>
    <row r="207" spans="1:7" ht="27.75" customHeight="1" x14ac:dyDescent="0.2">
      <c r="A207" s="25" t="s">
        <v>158</v>
      </c>
      <c r="B207" s="40" t="s">
        <v>168</v>
      </c>
      <c r="C207" s="26" t="s">
        <v>159</v>
      </c>
      <c r="D207" s="26"/>
      <c r="E207" s="26"/>
      <c r="F207" s="27">
        <f>SUM(F208)</f>
        <v>0.78</v>
      </c>
      <c r="G207" s="172"/>
    </row>
    <row r="208" spans="1:7" ht="36" customHeight="1" x14ac:dyDescent="0.2">
      <c r="A208" s="33" t="s">
        <v>160</v>
      </c>
      <c r="B208" s="40" t="s">
        <v>168</v>
      </c>
      <c r="C208" s="34" t="s">
        <v>161</v>
      </c>
      <c r="D208" s="34"/>
      <c r="E208" s="34"/>
      <c r="F208" s="35">
        <f>SUM(F209)</f>
        <v>0.78</v>
      </c>
      <c r="G208" s="172"/>
    </row>
    <row r="209" spans="1:7" ht="25.5" customHeight="1" x14ac:dyDescent="0.2">
      <c r="A209" s="168" t="s">
        <v>287</v>
      </c>
      <c r="B209" s="169" t="s">
        <v>168</v>
      </c>
      <c r="C209" s="170" t="s">
        <v>161</v>
      </c>
      <c r="D209" s="170" t="s">
        <v>288</v>
      </c>
      <c r="E209" s="170"/>
      <c r="F209" s="171">
        <f>SUM(F210)</f>
        <v>0.78</v>
      </c>
      <c r="G209" s="172"/>
    </row>
    <row r="210" spans="1:7" ht="23.25" customHeight="1" x14ac:dyDescent="0.2">
      <c r="A210" s="120" t="s">
        <v>289</v>
      </c>
      <c r="B210" s="115" t="s">
        <v>168</v>
      </c>
      <c r="C210" s="121" t="s">
        <v>161</v>
      </c>
      <c r="D210" s="121" t="s">
        <v>290</v>
      </c>
      <c r="E210" s="121"/>
      <c r="F210" s="122">
        <f>SUM(F211)</f>
        <v>0.78</v>
      </c>
      <c r="G210" s="166"/>
    </row>
    <row r="211" spans="1:7" ht="41.25" customHeight="1" x14ac:dyDescent="0.2">
      <c r="A211" s="120" t="s">
        <v>291</v>
      </c>
      <c r="B211" s="115" t="s">
        <v>168</v>
      </c>
      <c r="C211" s="121" t="s">
        <v>161</v>
      </c>
      <c r="D211" s="121" t="s">
        <v>290</v>
      </c>
      <c r="E211" s="121" t="s">
        <v>292</v>
      </c>
      <c r="F211" s="140">
        <v>0.78</v>
      </c>
      <c r="G211" s="174" t="s">
        <v>455</v>
      </c>
    </row>
    <row r="212" spans="1:7" ht="12.75" x14ac:dyDescent="0.2">
      <c r="A212" s="192" t="s">
        <v>162</v>
      </c>
      <c r="B212" s="192"/>
      <c r="C212" s="192"/>
      <c r="D212" s="192"/>
      <c r="E212" s="192"/>
      <c r="F212" s="182">
        <f>SUM(F54+F96+F102+F120+F135+F174+F182+F191+F202+F207)</f>
        <v>17684.199999999997</v>
      </c>
      <c r="G212" s="166"/>
    </row>
    <row r="213" spans="1:7" x14ac:dyDescent="0.2">
      <c r="G213" s="158"/>
    </row>
    <row r="214" spans="1:7" ht="57" customHeight="1" x14ac:dyDescent="0.2">
      <c r="A214" s="235" t="s">
        <v>472</v>
      </c>
      <c r="B214" s="235"/>
      <c r="C214" s="235"/>
      <c r="D214" s="235"/>
      <c r="E214" s="235"/>
      <c r="F214" s="235"/>
      <c r="G214" s="235"/>
    </row>
    <row r="215" spans="1:7" ht="39.75" customHeight="1" x14ac:dyDescent="0.2">
      <c r="A215" s="159" t="s">
        <v>100</v>
      </c>
      <c r="B215" s="159"/>
      <c r="C215" s="159" t="s">
        <v>101</v>
      </c>
      <c r="D215" s="159" t="s">
        <v>166</v>
      </c>
      <c r="E215" s="159" t="s">
        <v>167</v>
      </c>
      <c r="F215" s="159" t="s">
        <v>377</v>
      </c>
      <c r="G215" s="159" t="s">
        <v>410</v>
      </c>
    </row>
    <row r="216" spans="1:7" ht="18" customHeight="1" x14ac:dyDescent="0.2">
      <c r="A216" s="25" t="s">
        <v>103</v>
      </c>
      <c r="B216" s="40" t="s">
        <v>168</v>
      </c>
      <c r="C216" s="26" t="s">
        <v>104</v>
      </c>
      <c r="D216" s="26"/>
      <c r="E216" s="26"/>
      <c r="F216" s="179">
        <f>SUM(F217+F221+F227+F231+F237+F241)</f>
        <v>9513.2000000000007</v>
      </c>
      <c r="G216" s="179">
        <f>SUM(G217+G221+G227+G231+G237+G241)</f>
        <v>9997.8100000000013</v>
      </c>
    </row>
    <row r="217" spans="1:7" ht="36" x14ac:dyDescent="0.2">
      <c r="A217" s="33" t="s">
        <v>105</v>
      </c>
      <c r="B217" s="40" t="s">
        <v>168</v>
      </c>
      <c r="C217" s="41" t="s">
        <v>106</v>
      </c>
      <c r="D217" s="34"/>
      <c r="E217" s="34"/>
      <c r="F217" s="90">
        <f t="shared" ref="F217:G219" si="10">SUM(F218)</f>
        <v>1166</v>
      </c>
      <c r="G217" s="90">
        <f t="shared" si="10"/>
        <v>1212</v>
      </c>
    </row>
    <row r="218" spans="1:7" ht="26.25" customHeight="1" x14ac:dyDescent="0.2">
      <c r="A218" s="28" t="s">
        <v>169</v>
      </c>
      <c r="B218" s="40" t="s">
        <v>168</v>
      </c>
      <c r="C218" s="29" t="s">
        <v>106</v>
      </c>
      <c r="D218" s="31" t="s">
        <v>170</v>
      </c>
      <c r="E218" s="31"/>
      <c r="F218" s="46">
        <f t="shared" si="10"/>
        <v>1166</v>
      </c>
      <c r="G218" s="46">
        <f t="shared" si="10"/>
        <v>1212</v>
      </c>
    </row>
    <row r="219" spans="1:7" ht="16.5" customHeight="1" x14ac:dyDescent="0.2">
      <c r="A219" s="42" t="s">
        <v>171</v>
      </c>
      <c r="B219" s="40" t="s">
        <v>168</v>
      </c>
      <c r="C219" s="43" t="s">
        <v>106</v>
      </c>
      <c r="D219" s="43" t="s">
        <v>172</v>
      </c>
      <c r="E219" s="43"/>
      <c r="F219" s="48">
        <f>SUM(F220)</f>
        <v>1166</v>
      </c>
      <c r="G219" s="48">
        <f t="shared" si="10"/>
        <v>1212</v>
      </c>
    </row>
    <row r="220" spans="1:7" ht="84" x14ac:dyDescent="0.2">
      <c r="A220" s="42" t="s">
        <v>173</v>
      </c>
      <c r="B220" s="40" t="s">
        <v>168</v>
      </c>
      <c r="C220" s="43" t="s">
        <v>106</v>
      </c>
      <c r="D220" s="43" t="s">
        <v>172</v>
      </c>
      <c r="E220" s="43" t="s">
        <v>174</v>
      </c>
      <c r="F220" s="48">
        <v>1166</v>
      </c>
      <c r="G220" s="48">
        <v>1212</v>
      </c>
    </row>
    <row r="221" spans="1:7" ht="60" x14ac:dyDescent="0.2">
      <c r="A221" s="33" t="s">
        <v>107</v>
      </c>
      <c r="B221" s="40" t="s">
        <v>168</v>
      </c>
      <c r="C221" s="34" t="s">
        <v>108</v>
      </c>
      <c r="D221" s="34"/>
      <c r="E221" s="34"/>
      <c r="F221" s="90">
        <f>SUM(F222)</f>
        <v>7428</v>
      </c>
      <c r="G221" s="90">
        <f>SUM(G222)</f>
        <v>7804.29</v>
      </c>
    </row>
    <row r="222" spans="1:7" ht="23.25" customHeight="1" x14ac:dyDescent="0.2">
      <c r="A222" s="28" t="s">
        <v>175</v>
      </c>
      <c r="B222" s="40" t="s">
        <v>168</v>
      </c>
      <c r="C222" s="31" t="s">
        <v>108</v>
      </c>
      <c r="D222" s="31" t="s">
        <v>176</v>
      </c>
      <c r="E222" s="31"/>
      <c r="F222" s="46">
        <f>SUM(F223)</f>
        <v>7428</v>
      </c>
      <c r="G222" s="46">
        <f>SUM(G223)</f>
        <v>7804.29</v>
      </c>
    </row>
    <row r="223" spans="1:7" ht="15" customHeight="1" x14ac:dyDescent="0.2">
      <c r="A223" s="42" t="s">
        <v>177</v>
      </c>
      <c r="B223" s="40" t="s">
        <v>168</v>
      </c>
      <c r="C223" s="43" t="s">
        <v>108</v>
      </c>
      <c r="D223" s="43" t="s">
        <v>178</v>
      </c>
      <c r="E223" s="43"/>
      <c r="F223" s="48">
        <f>SUM(F224:F226)</f>
        <v>7428</v>
      </c>
      <c r="G223" s="48">
        <f>SUM(G224:G226)</f>
        <v>7804.29</v>
      </c>
    </row>
    <row r="224" spans="1:7" ht="84" x14ac:dyDescent="0.2">
      <c r="A224" s="42" t="s">
        <v>173</v>
      </c>
      <c r="B224" s="40" t="s">
        <v>168</v>
      </c>
      <c r="C224" s="43" t="s">
        <v>108</v>
      </c>
      <c r="D224" s="43" t="s">
        <v>178</v>
      </c>
      <c r="E224" s="43" t="s">
        <v>174</v>
      </c>
      <c r="F224" s="48">
        <v>6628</v>
      </c>
      <c r="G224" s="48">
        <v>7004.29</v>
      </c>
    </row>
    <row r="225" spans="1:7" ht="36" x14ac:dyDescent="0.2">
      <c r="A225" s="42" t="s">
        <v>179</v>
      </c>
      <c r="B225" s="40" t="s">
        <v>168</v>
      </c>
      <c r="C225" s="43" t="s">
        <v>108</v>
      </c>
      <c r="D225" s="43" t="s">
        <v>178</v>
      </c>
      <c r="E225" s="43" t="s">
        <v>180</v>
      </c>
      <c r="F225" s="48">
        <v>760</v>
      </c>
      <c r="G225" s="48">
        <v>760</v>
      </c>
    </row>
    <row r="226" spans="1:7" ht="15.75" customHeight="1" x14ac:dyDescent="0.2">
      <c r="A226" s="42" t="s">
        <v>181</v>
      </c>
      <c r="B226" s="40" t="s">
        <v>168</v>
      </c>
      <c r="C226" s="43" t="s">
        <v>108</v>
      </c>
      <c r="D226" s="43" t="s">
        <v>178</v>
      </c>
      <c r="E226" s="43" t="s">
        <v>182</v>
      </c>
      <c r="F226" s="48">
        <v>40</v>
      </c>
      <c r="G226" s="48">
        <v>40</v>
      </c>
    </row>
    <row r="227" spans="1:7" ht="60" x14ac:dyDescent="0.2">
      <c r="A227" s="33" t="s">
        <v>109</v>
      </c>
      <c r="B227" s="40" t="s">
        <v>168</v>
      </c>
      <c r="C227" s="34" t="s">
        <v>110</v>
      </c>
      <c r="D227" s="43"/>
      <c r="E227" s="43"/>
      <c r="F227" s="90">
        <f t="shared" ref="F227:G229" si="11">SUM(F228)</f>
        <v>57.45</v>
      </c>
      <c r="G227" s="90">
        <f t="shared" si="11"/>
        <v>59.75</v>
      </c>
    </row>
    <row r="228" spans="1:7" ht="36" x14ac:dyDescent="0.2">
      <c r="A228" s="28" t="s">
        <v>183</v>
      </c>
      <c r="B228" s="40" t="s">
        <v>168</v>
      </c>
      <c r="C228" s="31" t="s">
        <v>110</v>
      </c>
      <c r="D228" s="31" t="s">
        <v>184</v>
      </c>
      <c r="E228" s="43"/>
      <c r="F228" s="46">
        <f t="shared" si="11"/>
        <v>57.45</v>
      </c>
      <c r="G228" s="46">
        <f t="shared" si="11"/>
        <v>59.75</v>
      </c>
    </row>
    <row r="229" spans="1:7" ht="25.5" customHeight="1" x14ac:dyDescent="0.2">
      <c r="A229" s="42" t="s">
        <v>185</v>
      </c>
      <c r="B229" s="40" t="s">
        <v>168</v>
      </c>
      <c r="C229" s="43" t="s">
        <v>110</v>
      </c>
      <c r="D229" s="43" t="s">
        <v>186</v>
      </c>
      <c r="E229" s="43"/>
      <c r="F229" s="48">
        <f t="shared" si="11"/>
        <v>57.45</v>
      </c>
      <c r="G229" s="48">
        <f t="shared" si="11"/>
        <v>59.75</v>
      </c>
    </row>
    <row r="230" spans="1:7" ht="17.25" customHeight="1" x14ac:dyDescent="0.2">
      <c r="A230" s="42" t="s">
        <v>187</v>
      </c>
      <c r="B230" s="40" t="s">
        <v>168</v>
      </c>
      <c r="C230" s="43" t="s">
        <v>110</v>
      </c>
      <c r="D230" s="43" t="s">
        <v>186</v>
      </c>
      <c r="E230" s="43" t="s">
        <v>188</v>
      </c>
      <c r="F230" s="48">
        <v>57.45</v>
      </c>
      <c r="G230" s="48">
        <v>59.75</v>
      </c>
    </row>
    <row r="231" spans="1:7" ht="27" hidden="1" customHeight="1" x14ac:dyDescent="0.2">
      <c r="A231" s="33" t="s">
        <v>111</v>
      </c>
      <c r="B231" s="40" t="s">
        <v>168</v>
      </c>
      <c r="C231" s="34" t="s">
        <v>112</v>
      </c>
      <c r="D231" s="31"/>
      <c r="E231" s="31"/>
      <c r="F231" s="90">
        <f>SUM(F232)</f>
        <v>0</v>
      </c>
      <c r="G231" s="90">
        <f>SUM(G232)</f>
        <v>0</v>
      </c>
    </row>
    <row r="232" spans="1:7" ht="13.5" hidden="1" customHeight="1" x14ac:dyDescent="0.2">
      <c r="A232" s="28" t="s">
        <v>189</v>
      </c>
      <c r="B232" s="40" t="s">
        <v>168</v>
      </c>
      <c r="C232" s="31" t="s">
        <v>112</v>
      </c>
      <c r="D232" s="31" t="s">
        <v>190</v>
      </c>
      <c r="E232" s="31"/>
      <c r="F232" s="46">
        <f>SUM(F235+F233)</f>
        <v>0</v>
      </c>
      <c r="G232" s="46">
        <f>SUM(G235+G233)</f>
        <v>0</v>
      </c>
    </row>
    <row r="233" spans="1:7" ht="27" hidden="1" customHeight="1" x14ac:dyDescent="0.2">
      <c r="A233" s="42" t="s">
        <v>191</v>
      </c>
      <c r="B233" s="40" t="s">
        <v>168</v>
      </c>
      <c r="C233" s="43" t="s">
        <v>112</v>
      </c>
      <c r="D233" s="43" t="s">
        <v>192</v>
      </c>
      <c r="E233" s="43"/>
      <c r="F233" s="48">
        <f>SUM(F234)</f>
        <v>0</v>
      </c>
      <c r="G233" s="48">
        <f>SUM(G234)</f>
        <v>0</v>
      </c>
    </row>
    <row r="234" spans="1:7" ht="14.25" hidden="1" customHeight="1" x14ac:dyDescent="0.2">
      <c r="A234" s="42" t="s">
        <v>181</v>
      </c>
      <c r="B234" s="40" t="s">
        <v>168</v>
      </c>
      <c r="C234" s="43" t="s">
        <v>112</v>
      </c>
      <c r="D234" s="43" t="s">
        <v>192</v>
      </c>
      <c r="E234" s="43" t="s">
        <v>182</v>
      </c>
      <c r="F234" s="48"/>
      <c r="G234" s="48"/>
    </row>
    <row r="235" spans="1:7" ht="36" hidden="1" x14ac:dyDescent="0.2">
      <c r="A235" s="42" t="s">
        <v>193</v>
      </c>
      <c r="B235" s="40" t="s">
        <v>168</v>
      </c>
      <c r="C235" s="43" t="s">
        <v>112</v>
      </c>
      <c r="D235" s="43" t="s">
        <v>194</v>
      </c>
      <c r="E235" s="43"/>
      <c r="F235" s="48">
        <f>SUM(F236)</f>
        <v>0</v>
      </c>
      <c r="G235" s="48">
        <f>SUM(G236)</f>
        <v>0</v>
      </c>
    </row>
    <row r="236" spans="1:7" ht="36" hidden="1" x14ac:dyDescent="0.2">
      <c r="A236" s="42" t="s">
        <v>181</v>
      </c>
      <c r="B236" s="40" t="s">
        <v>168</v>
      </c>
      <c r="C236" s="43" t="s">
        <v>112</v>
      </c>
      <c r="D236" s="43" t="s">
        <v>194</v>
      </c>
      <c r="E236" s="43" t="s">
        <v>182</v>
      </c>
      <c r="F236" s="48"/>
      <c r="G236" s="48"/>
    </row>
    <row r="237" spans="1:7" ht="16.5" customHeight="1" x14ac:dyDescent="0.2">
      <c r="A237" s="33" t="s">
        <v>113</v>
      </c>
      <c r="B237" s="40" t="s">
        <v>168</v>
      </c>
      <c r="C237" s="34" t="s">
        <v>114</v>
      </c>
      <c r="D237" s="34"/>
      <c r="E237" s="34"/>
      <c r="F237" s="90">
        <f t="shared" ref="F237:G239" si="12">SUM(F238)</f>
        <v>10</v>
      </c>
      <c r="G237" s="90">
        <f t="shared" si="12"/>
        <v>98.02</v>
      </c>
    </row>
    <row r="238" spans="1:7" ht="16.5" customHeight="1" x14ac:dyDescent="0.2">
      <c r="A238" s="28" t="s">
        <v>195</v>
      </c>
      <c r="B238" s="40" t="s">
        <v>168</v>
      </c>
      <c r="C238" s="31" t="s">
        <v>114</v>
      </c>
      <c r="D238" s="31" t="s">
        <v>196</v>
      </c>
      <c r="E238" s="31"/>
      <c r="F238" s="46">
        <f t="shared" si="12"/>
        <v>10</v>
      </c>
      <c r="G238" s="46">
        <f>SUM(G239)</f>
        <v>98.02</v>
      </c>
    </row>
    <row r="239" spans="1:7" ht="23.25" customHeight="1" x14ac:dyDescent="0.2">
      <c r="A239" s="42" t="s">
        <v>197</v>
      </c>
      <c r="B239" s="40" t="s">
        <v>168</v>
      </c>
      <c r="C239" s="43" t="s">
        <v>114</v>
      </c>
      <c r="D239" s="43" t="s">
        <v>198</v>
      </c>
      <c r="E239" s="43"/>
      <c r="F239" s="48">
        <f t="shared" si="12"/>
        <v>10</v>
      </c>
      <c r="G239" s="48">
        <f>SUM(G240)</f>
        <v>98.02</v>
      </c>
    </row>
    <row r="240" spans="1:7" ht="15" customHeight="1" x14ac:dyDescent="0.2">
      <c r="A240" s="42" t="s">
        <v>181</v>
      </c>
      <c r="B240" s="40" t="s">
        <v>168</v>
      </c>
      <c r="C240" s="43" t="s">
        <v>114</v>
      </c>
      <c r="D240" s="43" t="s">
        <v>198</v>
      </c>
      <c r="E240" s="43" t="s">
        <v>182</v>
      </c>
      <c r="F240" s="48">
        <v>10</v>
      </c>
      <c r="G240" s="48">
        <v>98.02</v>
      </c>
    </row>
    <row r="241" spans="1:7" ht="22.5" customHeight="1" x14ac:dyDescent="0.2">
      <c r="A241" s="33" t="s">
        <v>115</v>
      </c>
      <c r="B241" s="40" t="s">
        <v>168</v>
      </c>
      <c r="C241" s="34" t="s">
        <v>116</v>
      </c>
      <c r="D241" s="34"/>
      <c r="E241" s="34"/>
      <c r="F241" s="90">
        <f>SUM(F242+F245+F248+F254)</f>
        <v>851.75</v>
      </c>
      <c r="G241" s="90">
        <f>SUM(G242+G245+G248+G254)</f>
        <v>823.75</v>
      </c>
    </row>
    <row r="242" spans="1:7" ht="72" x14ac:dyDescent="0.2">
      <c r="A242" s="28" t="s">
        <v>199</v>
      </c>
      <c r="B242" s="40" t="s">
        <v>168</v>
      </c>
      <c r="C242" s="31" t="s">
        <v>116</v>
      </c>
      <c r="D242" s="31" t="s">
        <v>200</v>
      </c>
      <c r="E242" s="31"/>
      <c r="F242" s="46">
        <f>SUM(F243)</f>
        <v>33</v>
      </c>
      <c r="G242" s="46">
        <f>SUM(G243)</f>
        <v>33</v>
      </c>
    </row>
    <row r="243" spans="1:7" ht="48" x14ac:dyDescent="0.2">
      <c r="A243" s="42" t="s">
        <v>201</v>
      </c>
      <c r="B243" s="40" t="s">
        <v>168</v>
      </c>
      <c r="C243" s="43" t="s">
        <v>116</v>
      </c>
      <c r="D243" s="43" t="s">
        <v>202</v>
      </c>
      <c r="E243" s="43"/>
      <c r="F243" s="48">
        <f>SUM(F244)</f>
        <v>33</v>
      </c>
      <c r="G243" s="48">
        <f>SUM(G244)</f>
        <v>33</v>
      </c>
    </row>
    <row r="244" spans="1:7" ht="36" x14ac:dyDescent="0.2">
      <c r="A244" s="42" t="s">
        <v>179</v>
      </c>
      <c r="B244" s="40" t="s">
        <v>168</v>
      </c>
      <c r="C244" s="43" t="s">
        <v>116</v>
      </c>
      <c r="D244" s="43" t="s">
        <v>202</v>
      </c>
      <c r="E244" s="43" t="s">
        <v>180</v>
      </c>
      <c r="F244" s="48">
        <v>33</v>
      </c>
      <c r="G244" s="48">
        <v>33</v>
      </c>
    </row>
    <row r="245" spans="1:7" ht="72" x14ac:dyDescent="0.2">
      <c r="A245" s="28" t="s">
        <v>203</v>
      </c>
      <c r="B245" s="40" t="s">
        <v>168</v>
      </c>
      <c r="C245" s="31" t="s">
        <v>116</v>
      </c>
      <c r="D245" s="31" t="s">
        <v>176</v>
      </c>
      <c r="E245" s="31"/>
      <c r="F245" s="46">
        <f>SUM(F246)</f>
        <v>118.5</v>
      </c>
      <c r="G245" s="46">
        <f>SUM(G246)</f>
        <v>118.5</v>
      </c>
    </row>
    <row r="246" spans="1:7" ht="60" x14ac:dyDescent="0.2">
      <c r="A246" s="42" t="s">
        <v>204</v>
      </c>
      <c r="B246" s="40" t="s">
        <v>168</v>
      </c>
      <c r="C246" s="43" t="s">
        <v>116</v>
      </c>
      <c r="D246" s="43" t="s">
        <v>205</v>
      </c>
      <c r="E246" s="43"/>
      <c r="F246" s="48">
        <f>SUM(F247)</f>
        <v>118.5</v>
      </c>
      <c r="G246" s="48">
        <f>SUM(G247)</f>
        <v>118.5</v>
      </c>
    </row>
    <row r="247" spans="1:7" ht="36" x14ac:dyDescent="0.2">
      <c r="A247" s="42" t="s">
        <v>179</v>
      </c>
      <c r="B247" s="40" t="s">
        <v>168</v>
      </c>
      <c r="C247" s="43" t="s">
        <v>116</v>
      </c>
      <c r="D247" s="43" t="s">
        <v>205</v>
      </c>
      <c r="E247" s="43" t="s">
        <v>180</v>
      </c>
      <c r="F247" s="48">
        <v>118.5</v>
      </c>
      <c r="G247" s="48">
        <v>118.5</v>
      </c>
    </row>
    <row r="248" spans="1:7" ht="36" hidden="1" x14ac:dyDescent="0.2">
      <c r="A248" s="28" t="s">
        <v>206</v>
      </c>
      <c r="B248" s="40" t="s">
        <v>168</v>
      </c>
      <c r="C248" s="31" t="s">
        <v>116</v>
      </c>
      <c r="D248" s="31" t="s">
        <v>207</v>
      </c>
      <c r="E248" s="31"/>
      <c r="F248" s="46">
        <f>SUM(F249)</f>
        <v>0</v>
      </c>
      <c r="G248" s="46">
        <f>SUM(G249)</f>
        <v>0</v>
      </c>
    </row>
    <row r="249" spans="1:7" ht="84" hidden="1" x14ac:dyDescent="0.2">
      <c r="A249" s="42" t="s">
        <v>208</v>
      </c>
      <c r="B249" s="40" t="s">
        <v>168</v>
      </c>
      <c r="C249" s="43" t="s">
        <v>116</v>
      </c>
      <c r="D249" s="43" t="s">
        <v>209</v>
      </c>
      <c r="E249" s="43"/>
      <c r="F249" s="48">
        <f>SUM(F250)</f>
        <v>0</v>
      </c>
      <c r="G249" s="48">
        <f>SUM(G250)</f>
        <v>0</v>
      </c>
    </row>
    <row r="250" spans="1:7" ht="36" hidden="1" x14ac:dyDescent="0.2">
      <c r="A250" s="42" t="s">
        <v>181</v>
      </c>
      <c r="B250" s="40" t="s">
        <v>168</v>
      </c>
      <c r="C250" s="43" t="s">
        <v>116</v>
      </c>
      <c r="D250" s="43" t="s">
        <v>209</v>
      </c>
      <c r="E250" s="43" t="s">
        <v>182</v>
      </c>
      <c r="F250" s="48"/>
      <c r="G250" s="48"/>
    </row>
    <row r="251" spans="1:7" ht="36" hidden="1" x14ac:dyDescent="0.2">
      <c r="A251" s="28" t="s">
        <v>214</v>
      </c>
      <c r="B251" s="40" t="s">
        <v>168</v>
      </c>
      <c r="C251" s="31" t="s">
        <v>116</v>
      </c>
      <c r="D251" s="103" t="s">
        <v>215</v>
      </c>
      <c r="E251" s="31"/>
      <c r="F251" s="46">
        <f>SUM(F252)</f>
        <v>0</v>
      </c>
      <c r="G251" s="46">
        <f>SUM(G252)</f>
        <v>0</v>
      </c>
    </row>
    <row r="252" spans="1:7" ht="48" hidden="1" x14ac:dyDescent="0.2">
      <c r="A252" s="108" t="s">
        <v>398</v>
      </c>
      <c r="B252" s="40" t="s">
        <v>168</v>
      </c>
      <c r="C252" s="43" t="s">
        <v>116</v>
      </c>
      <c r="D252" s="98" t="s">
        <v>397</v>
      </c>
      <c r="E252" s="43"/>
      <c r="F252" s="48">
        <f>SUM(F253)</f>
        <v>0</v>
      </c>
      <c r="G252" s="48">
        <f>SUM(G253)</f>
        <v>0</v>
      </c>
    </row>
    <row r="253" spans="1:7" ht="36" hidden="1" x14ac:dyDescent="0.2">
      <c r="A253" s="42" t="s">
        <v>179</v>
      </c>
      <c r="B253" s="40" t="s">
        <v>168</v>
      </c>
      <c r="C253" s="43" t="s">
        <v>116</v>
      </c>
      <c r="D253" s="98" t="s">
        <v>397</v>
      </c>
      <c r="E253" s="43" t="s">
        <v>180</v>
      </c>
      <c r="F253" s="48"/>
      <c r="G253" s="48"/>
    </row>
    <row r="254" spans="1:7" ht="25.5" customHeight="1" x14ac:dyDescent="0.2">
      <c r="A254" s="28" t="s">
        <v>210</v>
      </c>
      <c r="B254" s="40" t="s">
        <v>168</v>
      </c>
      <c r="C254" s="31" t="s">
        <v>116</v>
      </c>
      <c r="D254" s="31" t="s">
        <v>211</v>
      </c>
      <c r="E254" s="31"/>
      <c r="F254" s="46">
        <f>SUM(F255)</f>
        <v>700.25</v>
      </c>
      <c r="G254" s="46">
        <f>SUM(G255)</f>
        <v>672.25</v>
      </c>
    </row>
    <row r="255" spans="1:7" ht="36" x14ac:dyDescent="0.2">
      <c r="A255" s="42" t="s">
        <v>212</v>
      </c>
      <c r="B255" s="40" t="s">
        <v>168</v>
      </c>
      <c r="C255" s="43" t="s">
        <v>116</v>
      </c>
      <c r="D255" s="43" t="s">
        <v>213</v>
      </c>
      <c r="E255" s="43"/>
      <c r="F255" s="48">
        <f t="shared" ref="F255:G255" si="13">SUM(F256+F257)</f>
        <v>700.25</v>
      </c>
      <c r="G255" s="48">
        <f t="shared" si="13"/>
        <v>672.25</v>
      </c>
    </row>
    <row r="256" spans="1:7" ht="36" x14ac:dyDescent="0.2">
      <c r="A256" s="42" t="s">
        <v>179</v>
      </c>
      <c r="B256" s="40" t="s">
        <v>168</v>
      </c>
      <c r="C256" s="43" t="s">
        <v>116</v>
      </c>
      <c r="D256" s="43" t="s">
        <v>213</v>
      </c>
      <c r="E256" s="43" t="s">
        <v>180</v>
      </c>
      <c r="F256" s="48">
        <v>700.25</v>
      </c>
      <c r="G256" s="48">
        <v>672.25</v>
      </c>
    </row>
    <row r="257" spans="1:7" ht="12.75" hidden="1" x14ac:dyDescent="0.2">
      <c r="A257" s="42" t="s">
        <v>181</v>
      </c>
      <c r="B257" s="97"/>
      <c r="C257" s="43" t="s">
        <v>116</v>
      </c>
      <c r="D257" s="43" t="s">
        <v>213</v>
      </c>
      <c r="E257" s="98" t="s">
        <v>182</v>
      </c>
      <c r="F257" s="109"/>
      <c r="G257" s="109"/>
    </row>
    <row r="258" spans="1:7" ht="18" customHeight="1" x14ac:dyDescent="0.2">
      <c r="A258" s="25" t="s">
        <v>117</v>
      </c>
      <c r="B258" s="40" t="s">
        <v>168</v>
      </c>
      <c r="C258" s="26" t="s">
        <v>118</v>
      </c>
      <c r="D258" s="26"/>
      <c r="E258" s="26"/>
      <c r="F258" s="179">
        <f t="shared" ref="F258:G260" si="14">SUM(F259)</f>
        <v>253.5</v>
      </c>
      <c r="G258" s="179">
        <f t="shared" si="14"/>
        <v>261.89999999999998</v>
      </c>
    </row>
    <row r="259" spans="1:7" ht="24.75" customHeight="1" x14ac:dyDescent="0.2">
      <c r="A259" s="33" t="s">
        <v>119</v>
      </c>
      <c r="B259" s="40" t="s">
        <v>168</v>
      </c>
      <c r="C259" s="34" t="s">
        <v>120</v>
      </c>
      <c r="D259" s="34"/>
      <c r="E259" s="34"/>
      <c r="F259" s="90">
        <f t="shared" si="14"/>
        <v>253.5</v>
      </c>
      <c r="G259" s="90">
        <f t="shared" si="14"/>
        <v>261.89999999999998</v>
      </c>
    </row>
    <row r="260" spans="1:7" ht="24" customHeight="1" x14ac:dyDescent="0.2">
      <c r="A260" s="28" t="s">
        <v>214</v>
      </c>
      <c r="B260" s="40" t="s">
        <v>168</v>
      </c>
      <c r="C260" s="31" t="s">
        <v>120</v>
      </c>
      <c r="D260" s="31" t="s">
        <v>215</v>
      </c>
      <c r="E260" s="31"/>
      <c r="F260" s="46">
        <f t="shared" si="14"/>
        <v>253.5</v>
      </c>
      <c r="G260" s="46">
        <f t="shared" si="14"/>
        <v>261.89999999999998</v>
      </c>
    </row>
    <row r="261" spans="1:7" ht="36" x14ac:dyDescent="0.2">
      <c r="A261" s="42" t="s">
        <v>216</v>
      </c>
      <c r="B261" s="40" t="s">
        <v>168</v>
      </c>
      <c r="C261" s="43" t="s">
        <v>120</v>
      </c>
      <c r="D261" s="43" t="s">
        <v>217</v>
      </c>
      <c r="E261" s="43"/>
      <c r="F261" s="48">
        <f>SUM(F262:F263)</f>
        <v>253.5</v>
      </c>
      <c r="G261" s="48">
        <f>SUM(G262:G263)</f>
        <v>261.89999999999998</v>
      </c>
    </row>
    <row r="262" spans="1:7" ht="84" x14ac:dyDescent="0.2">
      <c r="A262" s="42" t="s">
        <v>173</v>
      </c>
      <c r="B262" s="40" t="s">
        <v>168</v>
      </c>
      <c r="C262" s="43" t="s">
        <v>120</v>
      </c>
      <c r="D262" s="43" t="s">
        <v>217</v>
      </c>
      <c r="E262" s="43" t="s">
        <v>174</v>
      </c>
      <c r="F262" s="48">
        <v>238</v>
      </c>
      <c r="G262" s="48">
        <v>246.4</v>
      </c>
    </row>
    <row r="263" spans="1:7" ht="36" x14ac:dyDescent="0.2">
      <c r="A263" s="42" t="s">
        <v>179</v>
      </c>
      <c r="B263" s="40" t="s">
        <v>168</v>
      </c>
      <c r="C263" s="43" t="s">
        <v>120</v>
      </c>
      <c r="D263" s="43" t="s">
        <v>217</v>
      </c>
      <c r="E263" s="43" t="s">
        <v>180</v>
      </c>
      <c r="F263" s="48">
        <v>15.5</v>
      </c>
      <c r="G263" s="48">
        <v>15.5</v>
      </c>
    </row>
    <row r="264" spans="1:7" ht="26.25" customHeight="1" x14ac:dyDescent="0.2">
      <c r="A264" s="25" t="s">
        <v>121</v>
      </c>
      <c r="B264" s="40" t="s">
        <v>168</v>
      </c>
      <c r="C264" s="26" t="s">
        <v>122</v>
      </c>
      <c r="D264" s="26"/>
      <c r="E264" s="26"/>
      <c r="F264" s="179">
        <f>SUM(F265+F272)</f>
        <v>38</v>
      </c>
      <c r="G264" s="179">
        <f>SUM(G265+G272)</f>
        <v>38</v>
      </c>
    </row>
    <row r="265" spans="1:7" ht="48.75" customHeight="1" x14ac:dyDescent="0.2">
      <c r="A265" s="95" t="s">
        <v>392</v>
      </c>
      <c r="B265" s="40" t="s">
        <v>168</v>
      </c>
      <c r="C265" s="34" t="s">
        <v>393</v>
      </c>
      <c r="D265" s="31"/>
      <c r="E265" s="31"/>
      <c r="F265" s="90">
        <f>SUM(F266)</f>
        <v>30</v>
      </c>
      <c r="G265" s="90">
        <f>SUM(G266)</f>
        <v>30</v>
      </c>
    </row>
    <row r="266" spans="1:7" ht="24.75" customHeight="1" x14ac:dyDescent="0.2">
      <c r="A266" s="28" t="s">
        <v>218</v>
      </c>
      <c r="B266" s="40" t="s">
        <v>168</v>
      </c>
      <c r="C266" s="31" t="s">
        <v>393</v>
      </c>
      <c r="D266" s="31" t="s">
        <v>219</v>
      </c>
      <c r="E266" s="31"/>
      <c r="F266" s="90">
        <f>SUM(F270+F267)</f>
        <v>30</v>
      </c>
      <c r="G266" s="90">
        <f>SUM(G270+G267)</f>
        <v>30</v>
      </c>
    </row>
    <row r="267" spans="1:7" ht="12.75" hidden="1" x14ac:dyDescent="0.2">
      <c r="A267" s="123" t="s">
        <v>402</v>
      </c>
      <c r="B267" s="115"/>
      <c r="C267" s="117" t="s">
        <v>393</v>
      </c>
      <c r="D267" s="119" t="s">
        <v>403</v>
      </c>
      <c r="E267" s="119"/>
      <c r="F267" s="180"/>
      <c r="G267" s="180"/>
    </row>
    <row r="268" spans="1:7" ht="25.5" hidden="1" x14ac:dyDescent="0.2">
      <c r="A268" s="124" t="s">
        <v>404</v>
      </c>
      <c r="B268" s="115"/>
      <c r="C268" s="121" t="s">
        <v>393</v>
      </c>
      <c r="D268" s="121" t="s">
        <v>405</v>
      </c>
      <c r="E268" s="119"/>
      <c r="F268" s="180"/>
      <c r="G268" s="180"/>
    </row>
    <row r="269" spans="1:7" ht="36" hidden="1" x14ac:dyDescent="0.2">
      <c r="A269" s="120" t="s">
        <v>179</v>
      </c>
      <c r="B269" s="115"/>
      <c r="C269" s="121" t="s">
        <v>393</v>
      </c>
      <c r="D269" s="121" t="s">
        <v>405</v>
      </c>
      <c r="E269" s="119" t="s">
        <v>286</v>
      </c>
      <c r="F269" s="180"/>
      <c r="G269" s="180"/>
    </row>
    <row r="270" spans="1:7" ht="61.5" customHeight="1" x14ac:dyDescent="0.2">
      <c r="A270" s="42" t="s">
        <v>220</v>
      </c>
      <c r="B270" s="40" t="s">
        <v>168</v>
      </c>
      <c r="C270" s="43" t="s">
        <v>393</v>
      </c>
      <c r="D270" s="43" t="s">
        <v>221</v>
      </c>
      <c r="E270" s="43"/>
      <c r="F270" s="48">
        <f>SUM(F271)</f>
        <v>30</v>
      </c>
      <c r="G270" s="48">
        <f>SUM(G271)</f>
        <v>30</v>
      </c>
    </row>
    <row r="271" spans="1:7" ht="36" x14ac:dyDescent="0.2">
      <c r="A271" s="42" t="s">
        <v>179</v>
      </c>
      <c r="B271" s="40" t="s">
        <v>168</v>
      </c>
      <c r="C271" s="43" t="s">
        <v>393</v>
      </c>
      <c r="D271" s="43" t="s">
        <v>221</v>
      </c>
      <c r="E271" s="43" t="s">
        <v>180</v>
      </c>
      <c r="F271" s="48">
        <v>30</v>
      </c>
      <c r="G271" s="48">
        <v>30</v>
      </c>
    </row>
    <row r="272" spans="1:7" ht="36.75" customHeight="1" x14ac:dyDescent="0.2">
      <c r="A272" s="33" t="s">
        <v>298</v>
      </c>
      <c r="B272" s="40" t="s">
        <v>168</v>
      </c>
      <c r="C272" s="34" t="s">
        <v>125</v>
      </c>
      <c r="D272" s="31"/>
      <c r="E272" s="31"/>
      <c r="F272" s="90">
        <f>SUM(F273)</f>
        <v>8</v>
      </c>
      <c r="G272" s="90">
        <f>SUM(G273)</f>
        <v>8</v>
      </c>
    </row>
    <row r="273" spans="1:7" ht="48" x14ac:dyDescent="0.2">
      <c r="A273" s="28" t="s">
        <v>226</v>
      </c>
      <c r="B273" s="40" t="s">
        <v>168</v>
      </c>
      <c r="C273" s="31" t="s">
        <v>125</v>
      </c>
      <c r="D273" s="31" t="s">
        <v>219</v>
      </c>
      <c r="E273" s="31"/>
      <c r="F273" s="90">
        <f t="shared" ref="F273:G273" si="15">SUM(F274+F276+F278+F280)</f>
        <v>8</v>
      </c>
      <c r="G273" s="90">
        <f t="shared" si="15"/>
        <v>8</v>
      </c>
    </row>
    <row r="274" spans="1:7" ht="48" x14ac:dyDescent="0.2">
      <c r="A274" s="42" t="s">
        <v>229</v>
      </c>
      <c r="B274" s="40" t="s">
        <v>168</v>
      </c>
      <c r="C274" s="43" t="s">
        <v>125</v>
      </c>
      <c r="D274" s="43" t="s">
        <v>230</v>
      </c>
      <c r="E274" s="43"/>
      <c r="F274" s="48">
        <f>SUM(F275)</f>
        <v>1</v>
      </c>
      <c r="G274" s="48">
        <f>SUM(G275)</f>
        <v>1</v>
      </c>
    </row>
    <row r="275" spans="1:7" ht="36" x14ac:dyDescent="0.2">
      <c r="A275" s="42" t="s">
        <v>179</v>
      </c>
      <c r="B275" s="40" t="s">
        <v>168</v>
      </c>
      <c r="C275" s="43" t="s">
        <v>125</v>
      </c>
      <c r="D275" s="43" t="s">
        <v>230</v>
      </c>
      <c r="E275" s="43" t="s">
        <v>180</v>
      </c>
      <c r="F275" s="48">
        <v>1</v>
      </c>
      <c r="G275" s="48">
        <v>1</v>
      </c>
    </row>
    <row r="276" spans="1:7" ht="36" x14ac:dyDescent="0.2">
      <c r="A276" s="42" t="s">
        <v>231</v>
      </c>
      <c r="B276" s="40" t="s">
        <v>168</v>
      </c>
      <c r="C276" s="43" t="s">
        <v>125</v>
      </c>
      <c r="D276" s="43" t="s">
        <v>232</v>
      </c>
      <c r="E276" s="43"/>
      <c r="F276" s="48">
        <f>SUM(F277)</f>
        <v>1</v>
      </c>
      <c r="G276" s="48">
        <f>SUM(G277)</f>
        <v>1</v>
      </c>
    </row>
    <row r="277" spans="1:7" ht="36" x14ac:dyDescent="0.2">
      <c r="A277" s="42" t="s">
        <v>179</v>
      </c>
      <c r="B277" s="40" t="s">
        <v>168</v>
      </c>
      <c r="C277" s="43" t="s">
        <v>125</v>
      </c>
      <c r="D277" s="43" t="s">
        <v>232</v>
      </c>
      <c r="E277" s="43" t="s">
        <v>180</v>
      </c>
      <c r="F277" s="48">
        <v>1</v>
      </c>
      <c r="G277" s="48">
        <v>1</v>
      </c>
    </row>
    <row r="278" spans="1:7" ht="60" x14ac:dyDescent="0.2">
      <c r="A278" s="42" t="s">
        <v>222</v>
      </c>
      <c r="B278" s="40" t="s">
        <v>168</v>
      </c>
      <c r="C278" s="43" t="s">
        <v>125</v>
      </c>
      <c r="D278" s="43" t="s">
        <v>223</v>
      </c>
      <c r="E278" s="43"/>
      <c r="F278" s="48">
        <f>SUM(F279)</f>
        <v>5</v>
      </c>
      <c r="G278" s="48">
        <f>SUM(G279)</f>
        <v>5</v>
      </c>
    </row>
    <row r="279" spans="1:7" ht="36" x14ac:dyDescent="0.2">
      <c r="A279" s="42" t="s">
        <v>179</v>
      </c>
      <c r="B279" s="40" t="s">
        <v>168</v>
      </c>
      <c r="C279" s="43" t="s">
        <v>125</v>
      </c>
      <c r="D279" s="43" t="s">
        <v>223</v>
      </c>
      <c r="E279" s="43" t="s">
        <v>180</v>
      </c>
      <c r="F279" s="48">
        <v>5</v>
      </c>
      <c r="G279" s="48">
        <v>5</v>
      </c>
    </row>
    <row r="280" spans="1:7" ht="27" customHeight="1" x14ac:dyDescent="0.2">
      <c r="A280" s="42" t="s">
        <v>224</v>
      </c>
      <c r="B280" s="40" t="s">
        <v>168</v>
      </c>
      <c r="C280" s="43" t="s">
        <v>125</v>
      </c>
      <c r="D280" s="43" t="s">
        <v>225</v>
      </c>
      <c r="E280" s="43"/>
      <c r="F280" s="48">
        <f>SUM(F281)</f>
        <v>1</v>
      </c>
      <c r="G280" s="48">
        <f>SUM(G281)</f>
        <v>1</v>
      </c>
    </row>
    <row r="281" spans="1:7" ht="36" x14ac:dyDescent="0.2">
      <c r="A281" s="42" t="s">
        <v>179</v>
      </c>
      <c r="B281" s="40" t="s">
        <v>168</v>
      </c>
      <c r="C281" s="43" t="s">
        <v>125</v>
      </c>
      <c r="D281" s="43" t="s">
        <v>225</v>
      </c>
      <c r="E281" s="43" t="s">
        <v>180</v>
      </c>
      <c r="F281" s="48">
        <v>1</v>
      </c>
      <c r="G281" s="48">
        <v>1</v>
      </c>
    </row>
    <row r="282" spans="1:7" ht="17.25" customHeight="1" x14ac:dyDescent="0.2">
      <c r="A282" s="25" t="s">
        <v>126</v>
      </c>
      <c r="B282" s="40" t="s">
        <v>168</v>
      </c>
      <c r="C282" s="26" t="s">
        <v>127</v>
      </c>
      <c r="D282" s="26"/>
      <c r="E282" s="26"/>
      <c r="F282" s="179">
        <f>SUM(F283+F290)</f>
        <v>3657.58</v>
      </c>
      <c r="G282" s="179">
        <f>SUM(G283+G290)</f>
        <v>2763</v>
      </c>
    </row>
    <row r="283" spans="1:7" ht="25.5" customHeight="1" x14ac:dyDescent="0.2">
      <c r="A283" s="33" t="s">
        <v>128</v>
      </c>
      <c r="B283" s="40" t="s">
        <v>168</v>
      </c>
      <c r="C283" s="34" t="s">
        <v>129</v>
      </c>
      <c r="D283" s="34"/>
      <c r="E283" s="34"/>
      <c r="F283" s="90">
        <f>SUM(F284+F287)</f>
        <v>2394.58</v>
      </c>
      <c r="G283" s="90">
        <f>SUM(G284+G287)</f>
        <v>2470</v>
      </c>
    </row>
    <row r="284" spans="1:7" ht="36" hidden="1" x14ac:dyDescent="0.2">
      <c r="A284" s="28" t="s">
        <v>233</v>
      </c>
      <c r="B284" s="40" t="s">
        <v>168</v>
      </c>
      <c r="C284" s="31" t="s">
        <v>129</v>
      </c>
      <c r="D284" s="31" t="s">
        <v>236</v>
      </c>
      <c r="E284" s="31"/>
      <c r="F284" s="46">
        <f t="shared" ref="F284:G288" si="16">SUM(F285)</f>
        <v>0</v>
      </c>
      <c r="G284" s="46">
        <f t="shared" si="16"/>
        <v>0</v>
      </c>
    </row>
    <row r="285" spans="1:7" ht="36" hidden="1" x14ac:dyDescent="0.2">
      <c r="A285" s="42" t="s">
        <v>234</v>
      </c>
      <c r="B285" s="40" t="s">
        <v>168</v>
      </c>
      <c r="C285" s="43" t="s">
        <v>129</v>
      </c>
      <c r="D285" s="43" t="s">
        <v>238</v>
      </c>
      <c r="E285" s="43"/>
      <c r="F285" s="48">
        <f t="shared" si="16"/>
        <v>0</v>
      </c>
      <c r="G285" s="48">
        <f t="shared" si="16"/>
        <v>0</v>
      </c>
    </row>
    <row r="286" spans="1:7" ht="36" hidden="1" x14ac:dyDescent="0.2">
      <c r="A286" s="42" t="s">
        <v>179</v>
      </c>
      <c r="B286" s="40" t="s">
        <v>168</v>
      </c>
      <c r="C286" s="43" t="s">
        <v>129</v>
      </c>
      <c r="D286" s="43" t="s">
        <v>238</v>
      </c>
      <c r="E286" s="43" t="s">
        <v>180</v>
      </c>
      <c r="F286" s="48"/>
      <c r="G286" s="48"/>
    </row>
    <row r="287" spans="1:7" ht="26.25" customHeight="1" x14ac:dyDescent="0.2">
      <c r="A287" s="28" t="s">
        <v>235</v>
      </c>
      <c r="B287" s="40" t="s">
        <v>168</v>
      </c>
      <c r="C287" s="31" t="s">
        <v>129</v>
      </c>
      <c r="D287" s="31" t="s">
        <v>236</v>
      </c>
      <c r="E287" s="43"/>
      <c r="F287" s="46">
        <f t="shared" si="16"/>
        <v>2394.58</v>
      </c>
      <c r="G287" s="46">
        <f t="shared" si="16"/>
        <v>2470</v>
      </c>
    </row>
    <row r="288" spans="1:7" ht="36" x14ac:dyDescent="0.2">
      <c r="A288" s="42" t="s">
        <v>237</v>
      </c>
      <c r="B288" s="40" t="s">
        <v>168</v>
      </c>
      <c r="C288" s="43" t="s">
        <v>129</v>
      </c>
      <c r="D288" s="43" t="s">
        <v>238</v>
      </c>
      <c r="E288" s="43"/>
      <c r="F288" s="48">
        <f t="shared" si="16"/>
        <v>2394.58</v>
      </c>
      <c r="G288" s="48">
        <f t="shared" si="16"/>
        <v>2470</v>
      </c>
    </row>
    <row r="289" spans="1:7" ht="36" x14ac:dyDescent="0.2">
      <c r="A289" s="42" t="s">
        <v>179</v>
      </c>
      <c r="B289" s="40" t="s">
        <v>168</v>
      </c>
      <c r="C289" s="43" t="s">
        <v>129</v>
      </c>
      <c r="D289" s="43" t="s">
        <v>238</v>
      </c>
      <c r="E289" s="43" t="s">
        <v>180</v>
      </c>
      <c r="F289" s="48">
        <v>2394.58</v>
      </c>
      <c r="G289" s="48">
        <v>2470</v>
      </c>
    </row>
    <row r="290" spans="1:7" ht="26.25" customHeight="1" x14ac:dyDescent="0.2">
      <c r="A290" s="33" t="s">
        <v>130</v>
      </c>
      <c r="B290" s="40" t="s">
        <v>168</v>
      </c>
      <c r="C290" s="34" t="s">
        <v>131</v>
      </c>
      <c r="D290" s="34"/>
      <c r="E290" s="34"/>
      <c r="F290" s="90">
        <f>SUM(F291+F294)</f>
        <v>1263</v>
      </c>
      <c r="G290" s="90">
        <f>SUM(G291+G294)</f>
        <v>293</v>
      </c>
    </row>
    <row r="291" spans="1:7" ht="24.75" customHeight="1" x14ac:dyDescent="0.2">
      <c r="A291" s="28" t="s">
        <v>239</v>
      </c>
      <c r="B291" s="40" t="s">
        <v>168</v>
      </c>
      <c r="C291" s="31" t="s">
        <v>131</v>
      </c>
      <c r="D291" s="31" t="s">
        <v>240</v>
      </c>
      <c r="E291" s="31"/>
      <c r="F291" s="46">
        <f t="shared" ref="F291:G295" si="17">SUM(F292)</f>
        <v>1261</v>
      </c>
      <c r="G291" s="46">
        <f t="shared" si="17"/>
        <v>291</v>
      </c>
    </row>
    <row r="292" spans="1:7" ht="25.5" customHeight="1" x14ac:dyDescent="0.2">
      <c r="A292" s="42" t="s">
        <v>241</v>
      </c>
      <c r="B292" s="40" t="s">
        <v>168</v>
      </c>
      <c r="C292" s="43" t="s">
        <v>131</v>
      </c>
      <c r="D292" s="43" t="s">
        <v>242</v>
      </c>
      <c r="E292" s="43"/>
      <c r="F292" s="48">
        <f t="shared" si="17"/>
        <v>1261</v>
      </c>
      <c r="G292" s="48">
        <f t="shared" si="17"/>
        <v>291</v>
      </c>
    </row>
    <row r="293" spans="1:7" ht="36" x14ac:dyDescent="0.2">
      <c r="A293" s="42" t="s">
        <v>179</v>
      </c>
      <c r="B293" s="40" t="s">
        <v>168</v>
      </c>
      <c r="C293" s="43" t="s">
        <v>131</v>
      </c>
      <c r="D293" s="43" t="s">
        <v>242</v>
      </c>
      <c r="E293" s="43" t="s">
        <v>180</v>
      </c>
      <c r="F293" s="48">
        <v>1261</v>
      </c>
      <c r="G293" s="48">
        <v>291</v>
      </c>
    </row>
    <row r="294" spans="1:7" ht="36" x14ac:dyDescent="0.2">
      <c r="A294" s="28" t="s">
        <v>243</v>
      </c>
      <c r="B294" s="40" t="s">
        <v>168</v>
      </c>
      <c r="C294" s="31" t="s">
        <v>131</v>
      </c>
      <c r="D294" s="31" t="s">
        <v>244</v>
      </c>
      <c r="E294" s="31"/>
      <c r="F294" s="46">
        <f t="shared" si="17"/>
        <v>2</v>
      </c>
      <c r="G294" s="46">
        <f t="shared" si="17"/>
        <v>2</v>
      </c>
    </row>
    <row r="295" spans="1:7" ht="39" customHeight="1" x14ac:dyDescent="0.2">
      <c r="A295" s="42" t="s">
        <v>245</v>
      </c>
      <c r="B295" s="40" t="s">
        <v>168</v>
      </c>
      <c r="C295" s="43" t="s">
        <v>131</v>
      </c>
      <c r="D295" s="43" t="s">
        <v>246</v>
      </c>
      <c r="E295" s="43"/>
      <c r="F295" s="48">
        <f t="shared" si="17"/>
        <v>2</v>
      </c>
      <c r="G295" s="48">
        <f t="shared" si="17"/>
        <v>2</v>
      </c>
    </row>
    <row r="296" spans="1:7" ht="36" x14ac:dyDescent="0.2">
      <c r="A296" s="42" t="s">
        <v>179</v>
      </c>
      <c r="B296" s="40" t="s">
        <v>168</v>
      </c>
      <c r="C296" s="43" t="s">
        <v>131</v>
      </c>
      <c r="D296" s="43" t="s">
        <v>246</v>
      </c>
      <c r="E296" s="43" t="s">
        <v>180</v>
      </c>
      <c r="F296" s="48">
        <v>2</v>
      </c>
      <c r="G296" s="48">
        <v>2</v>
      </c>
    </row>
    <row r="297" spans="1:7" ht="16.5" customHeight="1" x14ac:dyDescent="0.2">
      <c r="A297" s="25" t="s">
        <v>132</v>
      </c>
      <c r="B297" s="40" t="s">
        <v>168</v>
      </c>
      <c r="C297" s="26" t="s">
        <v>133</v>
      </c>
      <c r="D297" s="43"/>
      <c r="E297" s="43"/>
      <c r="F297" s="179">
        <f t="shared" ref="F297:G297" si="18">SUM(F298+F302+F321)</f>
        <v>3497</v>
      </c>
      <c r="G297" s="179">
        <f t="shared" si="18"/>
        <v>3452</v>
      </c>
    </row>
    <row r="298" spans="1:7" ht="12.75" hidden="1" x14ac:dyDescent="0.2">
      <c r="A298" s="116" t="s">
        <v>134</v>
      </c>
      <c r="B298" s="138"/>
      <c r="C298" s="117" t="s">
        <v>135</v>
      </c>
      <c r="D298" s="119"/>
      <c r="E298" s="119"/>
      <c r="F298" s="180">
        <f t="shared" ref="F298:G300" si="19">SUM(F299)</f>
        <v>0</v>
      </c>
      <c r="G298" s="180">
        <f t="shared" si="19"/>
        <v>0</v>
      </c>
    </row>
    <row r="299" spans="1:7" ht="36" hidden="1" x14ac:dyDescent="0.2">
      <c r="A299" s="28" t="s">
        <v>247</v>
      </c>
      <c r="B299" s="40" t="s">
        <v>168</v>
      </c>
      <c r="C299" s="31" t="s">
        <v>135</v>
      </c>
      <c r="D299" s="44" t="s">
        <v>248</v>
      </c>
      <c r="E299" s="31"/>
      <c r="F299" s="46">
        <f t="shared" si="19"/>
        <v>0</v>
      </c>
      <c r="G299" s="46">
        <f t="shared" si="19"/>
        <v>0</v>
      </c>
    </row>
    <row r="300" spans="1:7" ht="36" hidden="1" x14ac:dyDescent="0.2">
      <c r="A300" s="142" t="s">
        <v>418</v>
      </c>
      <c r="B300" s="115" t="s">
        <v>168</v>
      </c>
      <c r="C300" s="121" t="s">
        <v>135</v>
      </c>
      <c r="D300" s="125" t="s">
        <v>417</v>
      </c>
      <c r="E300" s="121"/>
      <c r="F300" s="181">
        <f t="shared" si="19"/>
        <v>0</v>
      </c>
      <c r="G300" s="181">
        <f t="shared" si="19"/>
        <v>0</v>
      </c>
    </row>
    <row r="301" spans="1:7" ht="36" hidden="1" x14ac:dyDescent="0.2">
      <c r="A301" s="120" t="s">
        <v>179</v>
      </c>
      <c r="B301" s="115" t="s">
        <v>168</v>
      </c>
      <c r="C301" s="121" t="s">
        <v>135</v>
      </c>
      <c r="D301" s="125" t="s">
        <v>417</v>
      </c>
      <c r="E301" s="121" t="s">
        <v>180</v>
      </c>
      <c r="F301" s="181"/>
      <c r="G301" s="181"/>
    </row>
    <row r="302" spans="1:7" ht="15" customHeight="1" x14ac:dyDescent="0.2">
      <c r="A302" s="33" t="s">
        <v>136</v>
      </c>
      <c r="B302" s="40" t="s">
        <v>168</v>
      </c>
      <c r="C302" s="34" t="s">
        <v>137</v>
      </c>
      <c r="D302" s="34"/>
      <c r="E302" s="34"/>
      <c r="F302" s="90">
        <f>SUM(F303+F316)</f>
        <v>1350</v>
      </c>
      <c r="G302" s="90">
        <f>SUM(G303+G316)</f>
        <v>1250</v>
      </c>
    </row>
    <row r="303" spans="1:7" ht="36" x14ac:dyDescent="0.2">
      <c r="A303" s="28" t="s">
        <v>247</v>
      </c>
      <c r="B303" s="40" t="s">
        <v>168</v>
      </c>
      <c r="C303" s="31" t="s">
        <v>137</v>
      </c>
      <c r="D303" s="44" t="s">
        <v>248</v>
      </c>
      <c r="E303" s="31"/>
      <c r="F303" s="46">
        <f>SUM(F304+F306+F308+F310+F313)</f>
        <v>1350</v>
      </c>
      <c r="G303" s="46">
        <f>SUM(G304+G306+G308+G310+G313)</f>
        <v>1250</v>
      </c>
    </row>
    <row r="304" spans="1:7" ht="23.25" customHeight="1" x14ac:dyDescent="0.2">
      <c r="A304" s="42" t="s">
        <v>249</v>
      </c>
      <c r="B304" s="40" t="s">
        <v>168</v>
      </c>
      <c r="C304" s="43" t="s">
        <v>137</v>
      </c>
      <c r="D304" s="45" t="s">
        <v>250</v>
      </c>
      <c r="E304" s="43"/>
      <c r="F304" s="48">
        <f>SUM(F305:F305)</f>
        <v>600</v>
      </c>
      <c r="G304" s="48">
        <f>SUM(G305:G305)</f>
        <v>600</v>
      </c>
    </row>
    <row r="305" spans="1:7" ht="36" x14ac:dyDescent="0.2">
      <c r="A305" s="42" t="s">
        <v>179</v>
      </c>
      <c r="B305" s="40" t="s">
        <v>168</v>
      </c>
      <c r="C305" s="43" t="s">
        <v>137</v>
      </c>
      <c r="D305" s="45" t="s">
        <v>250</v>
      </c>
      <c r="E305" s="43" t="s">
        <v>180</v>
      </c>
      <c r="F305" s="48">
        <v>600</v>
      </c>
      <c r="G305" s="48">
        <v>600</v>
      </c>
    </row>
    <row r="306" spans="1:7" ht="24.75" customHeight="1" x14ac:dyDescent="0.2">
      <c r="A306" s="42" t="s">
        <v>251</v>
      </c>
      <c r="B306" s="40" t="s">
        <v>168</v>
      </c>
      <c r="C306" s="43" t="s">
        <v>137</v>
      </c>
      <c r="D306" s="45" t="s">
        <v>252</v>
      </c>
      <c r="E306" s="43"/>
      <c r="F306" s="48">
        <f>SUM(F307)</f>
        <v>300</v>
      </c>
      <c r="G306" s="48">
        <f>SUM(G307)</f>
        <v>300</v>
      </c>
    </row>
    <row r="307" spans="1:7" ht="36" x14ac:dyDescent="0.2">
      <c r="A307" s="42" t="s">
        <v>179</v>
      </c>
      <c r="B307" s="40" t="s">
        <v>168</v>
      </c>
      <c r="C307" s="43" t="s">
        <v>137</v>
      </c>
      <c r="D307" s="45" t="s">
        <v>252</v>
      </c>
      <c r="E307" s="43" t="s">
        <v>180</v>
      </c>
      <c r="F307" s="48">
        <v>300</v>
      </c>
      <c r="G307" s="48">
        <v>300</v>
      </c>
    </row>
    <row r="308" spans="1:7" ht="24.75" customHeight="1" x14ac:dyDescent="0.2">
      <c r="A308" s="42" t="s">
        <v>253</v>
      </c>
      <c r="B308" s="40" t="s">
        <v>168</v>
      </c>
      <c r="C308" s="43" t="s">
        <v>137</v>
      </c>
      <c r="D308" s="45" t="s">
        <v>254</v>
      </c>
      <c r="E308" s="43"/>
      <c r="F308" s="48">
        <f>SUM(F309)</f>
        <v>200</v>
      </c>
      <c r="G308" s="48">
        <f>SUM(G309)</f>
        <v>100</v>
      </c>
    </row>
    <row r="309" spans="1:7" ht="36" x14ac:dyDescent="0.2">
      <c r="A309" s="42" t="s">
        <v>179</v>
      </c>
      <c r="B309" s="40" t="s">
        <v>168</v>
      </c>
      <c r="C309" s="43" t="s">
        <v>137</v>
      </c>
      <c r="D309" s="45" t="s">
        <v>254</v>
      </c>
      <c r="E309" s="43" t="s">
        <v>180</v>
      </c>
      <c r="F309" s="48">
        <v>200</v>
      </c>
      <c r="G309" s="48">
        <v>100</v>
      </c>
    </row>
    <row r="310" spans="1:7" ht="24.75" customHeight="1" x14ac:dyDescent="0.2">
      <c r="A310" s="42" t="s">
        <v>255</v>
      </c>
      <c r="B310" s="40" t="s">
        <v>168</v>
      </c>
      <c r="C310" s="43" t="s">
        <v>137</v>
      </c>
      <c r="D310" s="45" t="s">
        <v>256</v>
      </c>
      <c r="E310" s="43"/>
      <c r="F310" s="48">
        <f>SUM(F311:F312)</f>
        <v>250</v>
      </c>
      <c r="G310" s="48">
        <f>SUM(G311:G312)</f>
        <v>250</v>
      </c>
    </row>
    <row r="311" spans="1:7" ht="36" x14ac:dyDescent="0.2">
      <c r="A311" s="42" t="s">
        <v>179</v>
      </c>
      <c r="B311" s="40" t="s">
        <v>168</v>
      </c>
      <c r="C311" s="43" t="s">
        <v>137</v>
      </c>
      <c r="D311" s="45" t="s">
        <v>256</v>
      </c>
      <c r="E311" s="43" t="s">
        <v>180</v>
      </c>
      <c r="F311" s="48">
        <v>250</v>
      </c>
      <c r="G311" s="48">
        <v>250</v>
      </c>
    </row>
    <row r="312" spans="1:7" ht="36" hidden="1" x14ac:dyDescent="0.2">
      <c r="A312" s="42" t="s">
        <v>181</v>
      </c>
      <c r="B312" s="40" t="s">
        <v>168</v>
      </c>
      <c r="C312" s="43" t="s">
        <v>137</v>
      </c>
      <c r="D312" s="45" t="s">
        <v>256</v>
      </c>
      <c r="E312" s="43" t="s">
        <v>182</v>
      </c>
      <c r="F312" s="48"/>
      <c r="G312" s="48"/>
    </row>
    <row r="313" spans="1:7" ht="36" hidden="1" x14ac:dyDescent="0.2">
      <c r="A313" s="142" t="s">
        <v>418</v>
      </c>
      <c r="B313" s="115" t="s">
        <v>168</v>
      </c>
      <c r="C313" s="43" t="s">
        <v>137</v>
      </c>
      <c r="D313" s="125" t="s">
        <v>417</v>
      </c>
      <c r="E313" s="43"/>
      <c r="F313" s="48">
        <f>SUM(F314:F315)</f>
        <v>0</v>
      </c>
      <c r="G313" s="48">
        <f>SUM(G314:G315)</f>
        <v>0</v>
      </c>
    </row>
    <row r="314" spans="1:7" ht="36" hidden="1" x14ac:dyDescent="0.2">
      <c r="A314" s="120" t="s">
        <v>179</v>
      </c>
      <c r="B314" s="115" t="s">
        <v>168</v>
      </c>
      <c r="C314" s="43" t="s">
        <v>137</v>
      </c>
      <c r="D314" s="125" t="s">
        <v>417</v>
      </c>
      <c r="E314" s="43" t="s">
        <v>180</v>
      </c>
      <c r="F314" s="48"/>
      <c r="G314" s="48"/>
    </row>
    <row r="315" spans="1:7" ht="36" hidden="1" x14ac:dyDescent="0.2">
      <c r="A315" s="42" t="s">
        <v>181</v>
      </c>
      <c r="B315" s="40" t="s">
        <v>168</v>
      </c>
      <c r="C315" s="43" t="s">
        <v>137</v>
      </c>
      <c r="D315" s="45" t="s">
        <v>257</v>
      </c>
      <c r="E315" s="43" t="s">
        <v>182</v>
      </c>
      <c r="F315" s="48"/>
      <c r="G315" s="48"/>
    </row>
    <row r="316" spans="1:7" ht="36" hidden="1" x14ac:dyDescent="0.2">
      <c r="A316" s="28" t="s">
        <v>258</v>
      </c>
      <c r="B316" s="40" t="s">
        <v>168</v>
      </c>
      <c r="C316" s="31" t="s">
        <v>137</v>
      </c>
      <c r="D316" s="31" t="s">
        <v>259</v>
      </c>
      <c r="E316" s="31"/>
      <c r="F316" s="46">
        <f>SUM(F317+F319)</f>
        <v>0</v>
      </c>
      <c r="G316" s="46">
        <f>SUM(G317+G319)</f>
        <v>0</v>
      </c>
    </row>
    <row r="317" spans="1:7" ht="72" hidden="1" x14ac:dyDescent="0.2">
      <c r="A317" s="42" t="s">
        <v>260</v>
      </c>
      <c r="B317" s="40" t="s">
        <v>168</v>
      </c>
      <c r="C317" s="43" t="s">
        <v>137</v>
      </c>
      <c r="D317" s="47" t="s">
        <v>261</v>
      </c>
      <c r="E317" s="43"/>
      <c r="F317" s="48">
        <f>SUM(F318)</f>
        <v>0</v>
      </c>
      <c r="G317" s="48">
        <f>SUM(G318)</f>
        <v>0</v>
      </c>
    </row>
    <row r="318" spans="1:7" ht="36" hidden="1" x14ac:dyDescent="0.2">
      <c r="A318" s="42" t="s">
        <v>179</v>
      </c>
      <c r="B318" s="40" t="s">
        <v>168</v>
      </c>
      <c r="C318" s="43" t="s">
        <v>137</v>
      </c>
      <c r="D318" s="47" t="s">
        <v>261</v>
      </c>
      <c r="E318" s="43" t="s">
        <v>180</v>
      </c>
      <c r="F318" s="48"/>
      <c r="G318" s="48"/>
    </row>
    <row r="319" spans="1:7" ht="36" hidden="1" x14ac:dyDescent="0.2">
      <c r="A319" s="120" t="s">
        <v>418</v>
      </c>
      <c r="B319" s="115" t="s">
        <v>168</v>
      </c>
      <c r="C319" s="121" t="s">
        <v>139</v>
      </c>
      <c r="D319" s="125" t="s">
        <v>417</v>
      </c>
      <c r="E319" s="43"/>
      <c r="F319" s="48">
        <f>SUM(F320)</f>
        <v>0</v>
      </c>
      <c r="G319" s="48">
        <f>SUM(G320)</f>
        <v>0</v>
      </c>
    </row>
    <row r="320" spans="1:7" ht="36" hidden="1" x14ac:dyDescent="0.2">
      <c r="A320" s="120" t="s">
        <v>179</v>
      </c>
      <c r="B320" s="115" t="s">
        <v>168</v>
      </c>
      <c r="C320" s="121" t="s">
        <v>139</v>
      </c>
      <c r="D320" s="125" t="s">
        <v>417</v>
      </c>
      <c r="E320" s="43" t="s">
        <v>180</v>
      </c>
      <c r="F320" s="48"/>
      <c r="G320" s="48"/>
    </row>
    <row r="321" spans="1:7" ht="16.5" customHeight="1" x14ac:dyDescent="0.2">
      <c r="A321" s="33" t="s">
        <v>138</v>
      </c>
      <c r="B321" s="40" t="s">
        <v>168</v>
      </c>
      <c r="C321" s="34" t="s">
        <v>139</v>
      </c>
      <c r="D321" s="139"/>
      <c r="E321" s="34"/>
      <c r="F321" s="90">
        <f t="shared" ref="F321:G321" si="20">SUM(F322)</f>
        <v>2147</v>
      </c>
      <c r="G321" s="90">
        <f t="shared" si="20"/>
        <v>2202</v>
      </c>
    </row>
    <row r="322" spans="1:7" ht="36" x14ac:dyDescent="0.2">
      <c r="A322" s="28" t="s">
        <v>247</v>
      </c>
      <c r="B322" s="40" t="s">
        <v>168</v>
      </c>
      <c r="C322" s="31" t="s">
        <v>139</v>
      </c>
      <c r="D322" s="44" t="s">
        <v>248</v>
      </c>
      <c r="E322" s="31"/>
      <c r="F322" s="46">
        <f t="shared" ref="F322:G322" si="21">SUM(F325+F323)</f>
        <v>2147</v>
      </c>
      <c r="G322" s="46">
        <f t="shared" si="21"/>
        <v>2202</v>
      </c>
    </row>
    <row r="323" spans="1:7" ht="36" x14ac:dyDescent="0.2">
      <c r="A323" s="142" t="s">
        <v>418</v>
      </c>
      <c r="B323" s="115" t="s">
        <v>168</v>
      </c>
      <c r="C323" s="121" t="s">
        <v>139</v>
      </c>
      <c r="D323" s="125" t="s">
        <v>417</v>
      </c>
      <c r="E323" s="121"/>
      <c r="F323" s="181">
        <f t="shared" ref="F323:G323" si="22">SUM(F324)</f>
        <v>857</v>
      </c>
      <c r="G323" s="181">
        <f t="shared" si="22"/>
        <v>857</v>
      </c>
    </row>
    <row r="324" spans="1:7" ht="15.75" customHeight="1" x14ac:dyDescent="0.2">
      <c r="A324" s="42" t="s">
        <v>187</v>
      </c>
      <c r="B324" s="115" t="s">
        <v>168</v>
      </c>
      <c r="C324" s="121" t="s">
        <v>139</v>
      </c>
      <c r="D324" s="125" t="s">
        <v>417</v>
      </c>
      <c r="E324" s="121" t="s">
        <v>188</v>
      </c>
      <c r="F324" s="181">
        <v>857</v>
      </c>
      <c r="G324" s="181">
        <v>857</v>
      </c>
    </row>
    <row r="325" spans="1:7" ht="27.75" customHeight="1" x14ac:dyDescent="0.2">
      <c r="A325" s="28" t="s">
        <v>262</v>
      </c>
      <c r="B325" s="40" t="s">
        <v>168</v>
      </c>
      <c r="C325" s="31" t="s">
        <v>139</v>
      </c>
      <c r="D325" s="44" t="s">
        <v>263</v>
      </c>
      <c r="E325" s="31"/>
      <c r="F325" s="46">
        <f>SUM(F326+F328+F330+F332+F334)</f>
        <v>1290</v>
      </c>
      <c r="G325" s="46">
        <f>SUM(G326+G328+G330+G332+G334)</f>
        <v>1345</v>
      </c>
    </row>
    <row r="326" spans="1:7" ht="36" hidden="1" x14ac:dyDescent="0.2">
      <c r="A326" s="42" t="s">
        <v>264</v>
      </c>
      <c r="B326" s="40" t="s">
        <v>168</v>
      </c>
      <c r="C326" s="43" t="s">
        <v>139</v>
      </c>
      <c r="D326" s="45" t="s">
        <v>265</v>
      </c>
      <c r="E326" s="43"/>
      <c r="F326" s="48">
        <f t="shared" ref="F326:G326" si="23">SUM(F327)</f>
        <v>0</v>
      </c>
      <c r="G326" s="48">
        <f t="shared" si="23"/>
        <v>0</v>
      </c>
    </row>
    <row r="327" spans="1:7" ht="36" hidden="1" x14ac:dyDescent="0.2">
      <c r="A327" s="42" t="s">
        <v>179</v>
      </c>
      <c r="B327" s="40" t="s">
        <v>168</v>
      </c>
      <c r="C327" s="43" t="s">
        <v>139</v>
      </c>
      <c r="D327" s="45" t="s">
        <v>265</v>
      </c>
      <c r="E327" s="43" t="s">
        <v>180</v>
      </c>
      <c r="F327" s="48">
        <v>0</v>
      </c>
      <c r="G327" s="48">
        <v>0</v>
      </c>
    </row>
    <row r="328" spans="1:7" ht="36" hidden="1" x14ac:dyDescent="0.2">
      <c r="A328" s="42" t="s">
        <v>266</v>
      </c>
      <c r="B328" s="40" t="s">
        <v>168</v>
      </c>
      <c r="C328" s="43" t="s">
        <v>139</v>
      </c>
      <c r="D328" s="45" t="s">
        <v>267</v>
      </c>
      <c r="E328" s="43"/>
      <c r="F328" s="48">
        <f t="shared" ref="F328:G328" si="24">SUM(F329)</f>
        <v>0</v>
      </c>
      <c r="G328" s="48">
        <f t="shared" si="24"/>
        <v>0</v>
      </c>
    </row>
    <row r="329" spans="1:7" ht="36" hidden="1" x14ac:dyDescent="0.2">
      <c r="A329" s="42" t="s">
        <v>179</v>
      </c>
      <c r="B329" s="40" t="s">
        <v>168</v>
      </c>
      <c r="C329" s="43" t="s">
        <v>139</v>
      </c>
      <c r="D329" s="45" t="s">
        <v>267</v>
      </c>
      <c r="E329" s="43" t="s">
        <v>180</v>
      </c>
      <c r="F329" s="48"/>
      <c r="G329" s="48"/>
    </row>
    <row r="330" spans="1:7" ht="16.5" customHeight="1" x14ac:dyDescent="0.2">
      <c r="A330" s="42" t="s">
        <v>268</v>
      </c>
      <c r="B330" s="40" t="s">
        <v>168</v>
      </c>
      <c r="C330" s="43" t="s">
        <v>139</v>
      </c>
      <c r="D330" s="45" t="s">
        <v>269</v>
      </c>
      <c r="E330" s="43"/>
      <c r="F330" s="48">
        <f t="shared" ref="F330:G330" si="25">SUM(F331)</f>
        <v>150</v>
      </c>
      <c r="G330" s="48">
        <f t="shared" si="25"/>
        <v>150</v>
      </c>
    </row>
    <row r="331" spans="1:7" ht="36" x14ac:dyDescent="0.2">
      <c r="A331" s="42" t="s">
        <v>179</v>
      </c>
      <c r="B331" s="40" t="s">
        <v>168</v>
      </c>
      <c r="C331" s="43" t="s">
        <v>139</v>
      </c>
      <c r="D331" s="45" t="s">
        <v>269</v>
      </c>
      <c r="E331" s="43" t="s">
        <v>180</v>
      </c>
      <c r="F331" s="48">
        <v>150</v>
      </c>
      <c r="G331" s="48">
        <v>150</v>
      </c>
    </row>
    <row r="332" spans="1:7" ht="27" customHeight="1" x14ac:dyDescent="0.2">
      <c r="A332" s="42" t="s">
        <v>270</v>
      </c>
      <c r="B332" s="40" t="s">
        <v>168</v>
      </c>
      <c r="C332" s="43" t="s">
        <v>139</v>
      </c>
      <c r="D332" s="45" t="s">
        <v>271</v>
      </c>
      <c r="E332" s="43"/>
      <c r="F332" s="48">
        <f>SUM(F333)</f>
        <v>1140</v>
      </c>
      <c r="G332" s="48">
        <f>SUM(G333)</f>
        <v>1195</v>
      </c>
    </row>
    <row r="333" spans="1:7" ht="36" x14ac:dyDescent="0.2">
      <c r="A333" s="42" t="s">
        <v>179</v>
      </c>
      <c r="B333" s="40" t="s">
        <v>168</v>
      </c>
      <c r="C333" s="43" t="s">
        <v>139</v>
      </c>
      <c r="D333" s="45" t="s">
        <v>271</v>
      </c>
      <c r="E333" s="43" t="s">
        <v>180</v>
      </c>
      <c r="F333" s="48">
        <v>1140</v>
      </c>
      <c r="G333" s="48">
        <v>1195</v>
      </c>
    </row>
    <row r="334" spans="1:7" ht="48" hidden="1" x14ac:dyDescent="0.2">
      <c r="A334" s="42" t="s">
        <v>375</v>
      </c>
      <c r="B334" s="40" t="s">
        <v>168</v>
      </c>
      <c r="C334" s="43" t="s">
        <v>139</v>
      </c>
      <c r="D334" s="45" t="s">
        <v>374</v>
      </c>
      <c r="E334" s="43"/>
      <c r="F334" s="48">
        <f>SUM(F335)</f>
        <v>0</v>
      </c>
      <c r="G334" s="48">
        <f>SUM(G335)</f>
        <v>0</v>
      </c>
    </row>
    <row r="335" spans="1:7" ht="36" hidden="1" x14ac:dyDescent="0.2">
      <c r="A335" s="42" t="s">
        <v>179</v>
      </c>
      <c r="B335" s="40" t="s">
        <v>168</v>
      </c>
      <c r="C335" s="43" t="s">
        <v>139</v>
      </c>
      <c r="D335" s="45" t="s">
        <v>374</v>
      </c>
      <c r="E335" s="43" t="s">
        <v>180</v>
      </c>
      <c r="F335" s="48"/>
      <c r="G335" s="48"/>
    </row>
    <row r="336" spans="1:7" ht="17.25" customHeight="1" x14ac:dyDescent="0.2">
      <c r="A336" s="25" t="s">
        <v>140</v>
      </c>
      <c r="B336" s="40" t="s">
        <v>168</v>
      </c>
      <c r="C336" s="26" t="s">
        <v>141</v>
      </c>
      <c r="D336" s="43"/>
      <c r="E336" s="43"/>
      <c r="F336" s="179">
        <f t="shared" ref="F336:G336" si="26">SUM(F337+F341)</f>
        <v>15</v>
      </c>
      <c r="G336" s="179">
        <f t="shared" si="26"/>
        <v>15</v>
      </c>
    </row>
    <row r="337" spans="1:7" ht="26.25" customHeight="1" x14ac:dyDescent="0.2">
      <c r="A337" s="33" t="s">
        <v>142</v>
      </c>
      <c r="B337" s="40" t="s">
        <v>168</v>
      </c>
      <c r="C337" s="34" t="s">
        <v>143</v>
      </c>
      <c r="D337" s="34"/>
      <c r="E337" s="34"/>
      <c r="F337" s="90">
        <f t="shared" ref="F337:G339" si="27">SUM(F338)</f>
        <v>10</v>
      </c>
      <c r="G337" s="90">
        <f t="shared" si="27"/>
        <v>10</v>
      </c>
    </row>
    <row r="338" spans="1:7" ht="36" x14ac:dyDescent="0.2">
      <c r="A338" s="28" t="s">
        <v>362</v>
      </c>
      <c r="B338" s="40" t="s">
        <v>168</v>
      </c>
      <c r="C338" s="31" t="s">
        <v>143</v>
      </c>
      <c r="D338" s="31" t="s">
        <v>272</v>
      </c>
      <c r="E338" s="31"/>
      <c r="F338" s="46">
        <f t="shared" si="27"/>
        <v>10</v>
      </c>
      <c r="G338" s="46">
        <f t="shared" si="27"/>
        <v>10</v>
      </c>
    </row>
    <row r="339" spans="1:7" ht="48" x14ac:dyDescent="0.2">
      <c r="A339" s="42" t="s">
        <v>273</v>
      </c>
      <c r="B339" s="40" t="s">
        <v>168</v>
      </c>
      <c r="C339" s="43" t="s">
        <v>143</v>
      </c>
      <c r="D339" s="43" t="s">
        <v>274</v>
      </c>
      <c r="E339" s="43"/>
      <c r="F339" s="48">
        <f t="shared" si="27"/>
        <v>10</v>
      </c>
      <c r="G339" s="48">
        <f t="shared" si="27"/>
        <v>10</v>
      </c>
    </row>
    <row r="340" spans="1:7" ht="36" x14ac:dyDescent="0.2">
      <c r="A340" s="42" t="s">
        <v>179</v>
      </c>
      <c r="B340" s="40" t="s">
        <v>168</v>
      </c>
      <c r="C340" s="43" t="s">
        <v>143</v>
      </c>
      <c r="D340" s="43" t="s">
        <v>274</v>
      </c>
      <c r="E340" s="43" t="s">
        <v>180</v>
      </c>
      <c r="F340" s="48">
        <v>10</v>
      </c>
      <c r="G340" s="48">
        <v>10</v>
      </c>
    </row>
    <row r="341" spans="1:7" ht="48" x14ac:dyDescent="0.2">
      <c r="A341" s="28" t="s">
        <v>226</v>
      </c>
      <c r="B341" s="40" t="s">
        <v>168</v>
      </c>
      <c r="C341" s="31" t="s">
        <v>143</v>
      </c>
      <c r="D341" s="31" t="s">
        <v>219</v>
      </c>
      <c r="E341" s="31"/>
      <c r="F341" s="90">
        <f t="shared" ref="F341:G341" si="28">SUM(F342)</f>
        <v>5</v>
      </c>
      <c r="G341" s="90">
        <f t="shared" si="28"/>
        <v>5</v>
      </c>
    </row>
    <row r="342" spans="1:7" ht="48" x14ac:dyDescent="0.2">
      <c r="A342" s="42" t="s">
        <v>227</v>
      </c>
      <c r="B342" s="40" t="s">
        <v>168</v>
      </c>
      <c r="C342" s="43" t="s">
        <v>143</v>
      </c>
      <c r="D342" s="43" t="s">
        <v>228</v>
      </c>
      <c r="E342" s="43"/>
      <c r="F342" s="48">
        <f>SUM(F343)</f>
        <v>5</v>
      </c>
      <c r="G342" s="48">
        <f>SUM(G343)</f>
        <v>5</v>
      </c>
    </row>
    <row r="343" spans="1:7" ht="36" x14ac:dyDescent="0.2">
      <c r="A343" s="42" t="s">
        <v>179</v>
      </c>
      <c r="B343" s="40" t="s">
        <v>168</v>
      </c>
      <c r="C343" s="43" t="s">
        <v>143</v>
      </c>
      <c r="D343" s="43" t="s">
        <v>228</v>
      </c>
      <c r="E343" s="43" t="s">
        <v>180</v>
      </c>
      <c r="F343" s="48">
        <v>5</v>
      </c>
      <c r="G343" s="48">
        <v>5</v>
      </c>
    </row>
    <row r="344" spans="1:7" ht="14.25" customHeight="1" x14ac:dyDescent="0.2">
      <c r="A344" s="25" t="s">
        <v>144</v>
      </c>
      <c r="B344" s="40" t="s">
        <v>168</v>
      </c>
      <c r="C344" s="26" t="s">
        <v>145</v>
      </c>
      <c r="D344" s="43"/>
      <c r="E344" s="43"/>
      <c r="F344" s="179">
        <f>SUM(F345)</f>
        <v>395</v>
      </c>
      <c r="G344" s="179">
        <f>SUM(G345)</f>
        <v>395</v>
      </c>
    </row>
    <row r="345" spans="1:7" ht="17.25" customHeight="1" x14ac:dyDescent="0.2">
      <c r="A345" s="33" t="s">
        <v>146</v>
      </c>
      <c r="B345" s="40" t="s">
        <v>168</v>
      </c>
      <c r="C345" s="34" t="s">
        <v>147</v>
      </c>
      <c r="D345" s="34"/>
      <c r="E345" s="34"/>
      <c r="F345" s="90">
        <f>SUM(F346+F350)</f>
        <v>395</v>
      </c>
      <c r="G345" s="90">
        <f>SUM(G346+G350)</f>
        <v>395</v>
      </c>
    </row>
    <row r="346" spans="1:7" ht="24.75" customHeight="1" x14ac:dyDescent="0.2">
      <c r="A346" s="28" t="s">
        <v>275</v>
      </c>
      <c r="B346" s="40" t="s">
        <v>168</v>
      </c>
      <c r="C346" s="31" t="s">
        <v>147</v>
      </c>
      <c r="D346" s="31" t="s">
        <v>276</v>
      </c>
      <c r="E346" s="31"/>
      <c r="F346" s="46">
        <f>SUM(F347)</f>
        <v>15</v>
      </c>
      <c r="G346" s="46">
        <f>SUM(G347)</f>
        <v>15</v>
      </c>
    </row>
    <row r="347" spans="1:7" ht="36" x14ac:dyDescent="0.2">
      <c r="A347" s="42" t="s">
        <v>277</v>
      </c>
      <c r="B347" s="40" t="s">
        <v>168</v>
      </c>
      <c r="C347" s="43" t="s">
        <v>147</v>
      </c>
      <c r="D347" s="43" t="s">
        <v>278</v>
      </c>
      <c r="E347" s="43"/>
      <c r="F347" s="48">
        <f>SUM(F349+F348)</f>
        <v>15</v>
      </c>
      <c r="G347" s="48">
        <f>SUM(G349+G348)</f>
        <v>15</v>
      </c>
    </row>
    <row r="348" spans="1:7" ht="36" hidden="1" x14ac:dyDescent="0.2">
      <c r="A348" s="42" t="s">
        <v>179</v>
      </c>
      <c r="B348" s="40" t="s">
        <v>168</v>
      </c>
      <c r="C348" s="43" t="s">
        <v>147</v>
      </c>
      <c r="D348" s="43" t="s">
        <v>278</v>
      </c>
      <c r="E348" s="43" t="s">
        <v>180</v>
      </c>
      <c r="F348" s="48"/>
      <c r="G348" s="48"/>
    </row>
    <row r="349" spans="1:7" ht="17.25" customHeight="1" x14ac:dyDescent="0.2">
      <c r="A349" s="42" t="s">
        <v>181</v>
      </c>
      <c r="B349" s="40" t="s">
        <v>168</v>
      </c>
      <c r="C349" s="43" t="s">
        <v>147</v>
      </c>
      <c r="D349" s="43" t="s">
        <v>278</v>
      </c>
      <c r="E349" s="43" t="s">
        <v>182</v>
      </c>
      <c r="F349" s="48">
        <v>15</v>
      </c>
      <c r="G349" s="48">
        <v>15</v>
      </c>
    </row>
    <row r="350" spans="1:7" ht="36" x14ac:dyDescent="0.2">
      <c r="A350" s="28" t="s">
        <v>362</v>
      </c>
      <c r="B350" s="40" t="s">
        <v>168</v>
      </c>
      <c r="C350" s="43" t="s">
        <v>147</v>
      </c>
      <c r="D350" s="31" t="s">
        <v>272</v>
      </c>
      <c r="E350" s="43"/>
      <c r="F350" s="48">
        <f>SUM(F351)</f>
        <v>380</v>
      </c>
      <c r="G350" s="48">
        <f>SUM(G351)</f>
        <v>380</v>
      </c>
    </row>
    <row r="351" spans="1:7" ht="36" x14ac:dyDescent="0.2">
      <c r="A351" s="42" t="s">
        <v>279</v>
      </c>
      <c r="B351" s="40" t="s">
        <v>168</v>
      </c>
      <c r="C351" s="43" t="s">
        <v>147</v>
      </c>
      <c r="D351" s="43" t="s">
        <v>280</v>
      </c>
      <c r="E351" s="43"/>
      <c r="F351" s="48">
        <f>SUM(F352)</f>
        <v>380</v>
      </c>
      <c r="G351" s="48">
        <f>SUM(G352)</f>
        <v>380</v>
      </c>
    </row>
    <row r="352" spans="1:7" ht="36" x14ac:dyDescent="0.2">
      <c r="A352" s="42" t="s">
        <v>179</v>
      </c>
      <c r="B352" s="40" t="s">
        <v>168</v>
      </c>
      <c r="C352" s="43" t="s">
        <v>147</v>
      </c>
      <c r="D352" s="43" t="s">
        <v>280</v>
      </c>
      <c r="E352" s="43" t="s">
        <v>180</v>
      </c>
      <c r="F352" s="48">
        <v>380</v>
      </c>
      <c r="G352" s="48">
        <v>380</v>
      </c>
    </row>
    <row r="353" spans="1:7" ht="15.75" customHeight="1" x14ac:dyDescent="0.2">
      <c r="A353" s="25" t="s">
        <v>148</v>
      </c>
      <c r="B353" s="40" t="s">
        <v>168</v>
      </c>
      <c r="C353" s="26" t="s">
        <v>149</v>
      </c>
      <c r="D353" s="49"/>
      <c r="E353" s="26"/>
      <c r="F353" s="179">
        <f t="shared" ref="F353:G353" si="29">SUM(F354+F358)</f>
        <v>225</v>
      </c>
      <c r="G353" s="179">
        <f t="shared" si="29"/>
        <v>225</v>
      </c>
    </row>
    <row r="354" spans="1:7" ht="17.25" customHeight="1" x14ac:dyDescent="0.2">
      <c r="A354" s="33" t="s">
        <v>150</v>
      </c>
      <c r="B354" s="40" t="s">
        <v>168</v>
      </c>
      <c r="C354" s="34" t="s">
        <v>151</v>
      </c>
      <c r="D354" s="34"/>
      <c r="E354" s="34"/>
      <c r="F354" s="90">
        <f t="shared" ref="F354:G356" si="30">SUM(F355)</f>
        <v>125</v>
      </c>
      <c r="G354" s="90">
        <f t="shared" si="30"/>
        <v>125</v>
      </c>
    </row>
    <row r="355" spans="1:7" ht="24" customHeight="1" x14ac:dyDescent="0.2">
      <c r="A355" s="28" t="s">
        <v>281</v>
      </c>
      <c r="B355" s="40" t="s">
        <v>168</v>
      </c>
      <c r="C355" s="31" t="s">
        <v>151</v>
      </c>
      <c r="D355" s="31" t="s">
        <v>282</v>
      </c>
      <c r="E355" s="31"/>
      <c r="F355" s="46">
        <f t="shared" si="30"/>
        <v>125</v>
      </c>
      <c r="G355" s="46">
        <f t="shared" si="30"/>
        <v>125</v>
      </c>
    </row>
    <row r="356" spans="1:7" ht="24.75" customHeight="1" x14ac:dyDescent="0.2">
      <c r="A356" s="42" t="s">
        <v>283</v>
      </c>
      <c r="B356" s="40" t="s">
        <v>168</v>
      </c>
      <c r="C356" s="43" t="s">
        <v>151</v>
      </c>
      <c r="D356" s="43" t="s">
        <v>284</v>
      </c>
      <c r="E356" s="43"/>
      <c r="F356" s="48">
        <f t="shared" si="30"/>
        <v>125</v>
      </c>
      <c r="G356" s="48">
        <f t="shared" si="30"/>
        <v>125</v>
      </c>
    </row>
    <row r="357" spans="1:7" ht="25.5" customHeight="1" x14ac:dyDescent="0.2">
      <c r="A357" s="42" t="s">
        <v>285</v>
      </c>
      <c r="B357" s="40" t="s">
        <v>168</v>
      </c>
      <c r="C357" s="43" t="s">
        <v>151</v>
      </c>
      <c r="D357" s="43" t="s">
        <v>284</v>
      </c>
      <c r="E357" s="43" t="s">
        <v>286</v>
      </c>
      <c r="F357" s="48">
        <v>125</v>
      </c>
      <c r="G357" s="48">
        <v>125</v>
      </c>
    </row>
    <row r="358" spans="1:7" ht="16.5" customHeight="1" x14ac:dyDescent="0.2">
      <c r="A358" s="33" t="s">
        <v>152</v>
      </c>
      <c r="B358" s="40" t="s">
        <v>168</v>
      </c>
      <c r="C358" s="34" t="s">
        <v>153</v>
      </c>
      <c r="D358" s="34"/>
      <c r="E358" s="34"/>
      <c r="F358" s="90">
        <f t="shared" ref="F358:G360" si="31">SUM(F359)</f>
        <v>100</v>
      </c>
      <c r="G358" s="90">
        <f t="shared" si="31"/>
        <v>100</v>
      </c>
    </row>
    <row r="359" spans="1:7" ht="36" x14ac:dyDescent="0.2">
      <c r="A359" s="28" t="s">
        <v>362</v>
      </c>
      <c r="B359" s="40" t="s">
        <v>168</v>
      </c>
      <c r="C359" s="31" t="s">
        <v>153</v>
      </c>
      <c r="D359" s="31" t="s">
        <v>272</v>
      </c>
      <c r="E359" s="31"/>
      <c r="F359" s="46">
        <f t="shared" si="31"/>
        <v>100</v>
      </c>
      <c r="G359" s="46">
        <f t="shared" si="31"/>
        <v>100</v>
      </c>
    </row>
    <row r="360" spans="1:7" ht="39" customHeight="1" x14ac:dyDescent="0.2">
      <c r="A360" s="42" t="s">
        <v>369</v>
      </c>
      <c r="B360" s="40" t="s">
        <v>168</v>
      </c>
      <c r="C360" s="43" t="s">
        <v>153</v>
      </c>
      <c r="D360" s="43" t="s">
        <v>363</v>
      </c>
      <c r="E360" s="43"/>
      <c r="F360" s="48">
        <f t="shared" si="31"/>
        <v>100</v>
      </c>
      <c r="G360" s="48">
        <f t="shared" si="31"/>
        <v>100</v>
      </c>
    </row>
    <row r="361" spans="1:7" ht="36" x14ac:dyDescent="0.2">
      <c r="A361" s="42" t="s">
        <v>179</v>
      </c>
      <c r="B361" s="40" t="s">
        <v>168</v>
      </c>
      <c r="C361" s="43" t="s">
        <v>153</v>
      </c>
      <c r="D361" s="43" t="s">
        <v>363</v>
      </c>
      <c r="E361" s="43" t="s">
        <v>180</v>
      </c>
      <c r="F361" s="48">
        <v>100</v>
      </c>
      <c r="G361" s="48">
        <v>100</v>
      </c>
    </row>
    <row r="362" spans="1:7" ht="36" hidden="1" x14ac:dyDescent="0.2">
      <c r="A362" s="42" t="s">
        <v>399</v>
      </c>
      <c r="B362" s="40" t="s">
        <v>168</v>
      </c>
      <c r="C362" s="43" t="s">
        <v>360</v>
      </c>
      <c r="D362" s="43" t="s">
        <v>400</v>
      </c>
      <c r="E362" s="98"/>
      <c r="F362" s="109">
        <f t="shared" ref="F362:G362" si="32">SUM(F363)</f>
        <v>0</v>
      </c>
      <c r="G362" s="109">
        <f t="shared" si="32"/>
        <v>0</v>
      </c>
    </row>
    <row r="363" spans="1:7" ht="24" hidden="1" x14ac:dyDescent="0.2">
      <c r="A363" s="42" t="s">
        <v>285</v>
      </c>
      <c r="B363" s="97"/>
      <c r="C363" s="43" t="s">
        <v>360</v>
      </c>
      <c r="D363" s="43" t="s">
        <v>400</v>
      </c>
      <c r="E363" s="98" t="s">
        <v>286</v>
      </c>
      <c r="F363" s="109"/>
      <c r="G363" s="109"/>
    </row>
    <row r="364" spans="1:7" ht="26.25" customHeight="1" x14ac:dyDescent="0.2">
      <c r="A364" s="25" t="s">
        <v>154</v>
      </c>
      <c r="B364" s="40" t="s">
        <v>168</v>
      </c>
      <c r="C364" s="26" t="s">
        <v>155</v>
      </c>
      <c r="D364" s="49"/>
      <c r="E364" s="26"/>
      <c r="F364" s="179">
        <f>SUM(F365)</f>
        <v>10</v>
      </c>
      <c r="G364" s="179">
        <f>SUM(G365)</f>
        <v>10</v>
      </c>
    </row>
    <row r="365" spans="1:7" ht="16.5" customHeight="1" x14ac:dyDescent="0.2">
      <c r="A365" s="33" t="s">
        <v>156</v>
      </c>
      <c r="B365" s="40" t="s">
        <v>168</v>
      </c>
      <c r="C365" s="34" t="s">
        <v>157</v>
      </c>
      <c r="D365" s="34"/>
      <c r="E365" s="34"/>
      <c r="F365" s="90">
        <f t="shared" ref="F365:G367" si="33">SUM(F366)</f>
        <v>10</v>
      </c>
      <c r="G365" s="90">
        <f t="shared" si="33"/>
        <v>10</v>
      </c>
    </row>
    <row r="366" spans="1:7" ht="26.25" customHeight="1" x14ac:dyDescent="0.2">
      <c r="A366" s="28" t="s">
        <v>293</v>
      </c>
      <c r="B366" s="40" t="s">
        <v>168</v>
      </c>
      <c r="C366" s="31" t="s">
        <v>157</v>
      </c>
      <c r="D366" s="31" t="s">
        <v>272</v>
      </c>
      <c r="E366" s="31"/>
      <c r="F366" s="46">
        <f t="shared" si="33"/>
        <v>10</v>
      </c>
      <c r="G366" s="46">
        <f t="shared" si="33"/>
        <v>10</v>
      </c>
    </row>
    <row r="367" spans="1:7" ht="36" x14ac:dyDescent="0.2">
      <c r="A367" s="42" t="s">
        <v>279</v>
      </c>
      <c r="B367" s="40" t="s">
        <v>168</v>
      </c>
      <c r="C367" s="43" t="s">
        <v>157</v>
      </c>
      <c r="D367" s="43" t="s">
        <v>280</v>
      </c>
      <c r="E367" s="43"/>
      <c r="F367" s="48">
        <f t="shared" si="33"/>
        <v>10</v>
      </c>
      <c r="G367" s="48">
        <f t="shared" si="33"/>
        <v>10</v>
      </c>
    </row>
    <row r="368" spans="1:7" ht="36" x14ac:dyDescent="0.2">
      <c r="A368" s="42" t="s">
        <v>179</v>
      </c>
      <c r="B368" s="40" t="s">
        <v>168</v>
      </c>
      <c r="C368" s="43" t="s">
        <v>157</v>
      </c>
      <c r="D368" s="43" t="s">
        <v>280</v>
      </c>
      <c r="E368" s="43" t="s">
        <v>180</v>
      </c>
      <c r="F368" s="48">
        <v>10</v>
      </c>
      <c r="G368" s="48">
        <v>10</v>
      </c>
    </row>
    <row r="369" spans="1:7" ht="27.75" customHeight="1" x14ac:dyDescent="0.2">
      <c r="A369" s="25" t="s">
        <v>158</v>
      </c>
      <c r="B369" s="40" t="s">
        <v>168</v>
      </c>
      <c r="C369" s="26" t="s">
        <v>159</v>
      </c>
      <c r="D369" s="26"/>
      <c r="E369" s="26"/>
      <c r="F369" s="179">
        <f>SUM(F370)</f>
        <v>0.57999999999999996</v>
      </c>
      <c r="G369" s="179">
        <f>SUM(G370)</f>
        <v>0.37</v>
      </c>
    </row>
    <row r="370" spans="1:7" ht="36" x14ac:dyDescent="0.2">
      <c r="A370" s="33" t="s">
        <v>160</v>
      </c>
      <c r="B370" s="40" t="s">
        <v>168</v>
      </c>
      <c r="C370" s="34" t="s">
        <v>161</v>
      </c>
      <c r="D370" s="34"/>
      <c r="E370" s="34"/>
      <c r="F370" s="90">
        <f t="shared" ref="F370:G371" si="34">SUM(F371)</f>
        <v>0.57999999999999996</v>
      </c>
      <c r="G370" s="90">
        <f t="shared" si="34"/>
        <v>0.37</v>
      </c>
    </row>
    <row r="371" spans="1:7" ht="25.5" customHeight="1" x14ac:dyDescent="0.2">
      <c r="A371" s="28" t="s">
        <v>287</v>
      </c>
      <c r="B371" s="40" t="s">
        <v>168</v>
      </c>
      <c r="C371" s="31" t="s">
        <v>161</v>
      </c>
      <c r="D371" s="31" t="s">
        <v>288</v>
      </c>
      <c r="E371" s="31"/>
      <c r="F371" s="48">
        <f t="shared" si="34"/>
        <v>0.57999999999999996</v>
      </c>
      <c r="G371" s="48">
        <f t="shared" si="34"/>
        <v>0.37</v>
      </c>
    </row>
    <row r="372" spans="1:7" ht="24.75" customHeight="1" x14ac:dyDescent="0.2">
      <c r="A372" s="42" t="s">
        <v>289</v>
      </c>
      <c r="B372" s="40" t="s">
        <v>168</v>
      </c>
      <c r="C372" s="43" t="s">
        <v>161</v>
      </c>
      <c r="D372" s="43" t="s">
        <v>290</v>
      </c>
      <c r="E372" s="43"/>
      <c r="F372" s="48">
        <f>SUM(F373)</f>
        <v>0.57999999999999996</v>
      </c>
      <c r="G372" s="48">
        <f>SUM(G373)</f>
        <v>0.37</v>
      </c>
    </row>
    <row r="373" spans="1:7" ht="25.5" customHeight="1" x14ac:dyDescent="0.2">
      <c r="A373" s="42" t="s">
        <v>291</v>
      </c>
      <c r="B373" s="40" t="s">
        <v>168</v>
      </c>
      <c r="C373" s="43" t="s">
        <v>161</v>
      </c>
      <c r="D373" s="43" t="s">
        <v>290</v>
      </c>
      <c r="E373" s="43" t="s">
        <v>292</v>
      </c>
      <c r="F373" s="48">
        <v>0.57999999999999996</v>
      </c>
      <c r="G373" s="48">
        <v>0.37</v>
      </c>
    </row>
    <row r="374" spans="1:7" ht="12.75" x14ac:dyDescent="0.2">
      <c r="A374" s="192" t="s">
        <v>162</v>
      </c>
      <c r="B374" s="192"/>
      <c r="C374" s="192"/>
      <c r="D374" s="192"/>
      <c r="E374" s="192"/>
      <c r="F374" s="182">
        <f>SUM(F216+F258+F264+F282+F297+F336+F344+F353+F364+F369)</f>
        <v>17604.86</v>
      </c>
      <c r="G374" s="182">
        <f>SUM(G216+G258+G264+G282+G297+G336+G344+G353+G364+G369)</f>
        <v>17158.079999999998</v>
      </c>
    </row>
    <row r="375" spans="1:7" ht="9.75" hidden="1" customHeight="1" x14ac:dyDescent="0.2">
      <c r="A375" s="161"/>
      <c r="B375" s="161"/>
      <c r="C375" s="161"/>
      <c r="D375" s="161"/>
      <c r="E375" s="161"/>
      <c r="F375" s="162"/>
      <c r="G375" s="162"/>
    </row>
    <row r="377" spans="1:7" x14ac:dyDescent="0.2">
      <c r="A377" s="160" t="s">
        <v>389</v>
      </c>
      <c r="G377" s="160" t="s">
        <v>390</v>
      </c>
    </row>
  </sheetData>
  <mergeCells count="75">
    <mergeCell ref="A214:G214"/>
    <mergeCell ref="A1:G1"/>
    <mergeCell ref="A3:G3"/>
    <mergeCell ref="A4:G4"/>
    <mergeCell ref="A24:C24"/>
    <mergeCell ref="E24:F24"/>
    <mergeCell ref="A22:C22"/>
    <mergeCell ref="E22:F22"/>
    <mergeCell ref="A50:G50"/>
    <mergeCell ref="A51:G51"/>
    <mergeCell ref="G81:G82"/>
    <mergeCell ref="G84:G85"/>
    <mergeCell ref="A46:G46"/>
    <mergeCell ref="A47:G47"/>
    <mergeCell ref="A48:G48"/>
    <mergeCell ref="A49:G49"/>
    <mergeCell ref="A26:C26"/>
    <mergeCell ref="E26:F26"/>
    <mergeCell ref="A45:G45"/>
    <mergeCell ref="A41:G41"/>
    <mergeCell ref="A42:G42"/>
    <mergeCell ref="A43:G43"/>
    <mergeCell ref="A44:G44"/>
    <mergeCell ref="A40:G40"/>
    <mergeCell ref="A35:G35"/>
    <mergeCell ref="A36:G36"/>
    <mergeCell ref="A37:G37"/>
    <mergeCell ref="A38:G38"/>
    <mergeCell ref="A39:G39"/>
    <mergeCell ref="A31:G31"/>
    <mergeCell ref="A32:G32"/>
    <mergeCell ref="A33:G33"/>
    <mergeCell ref="A21:C21"/>
    <mergeCell ref="E21:F21"/>
    <mergeCell ref="A23:C23"/>
    <mergeCell ref="E23:F23"/>
    <mergeCell ref="A25:C25"/>
    <mergeCell ref="E25:F25"/>
    <mergeCell ref="A34:G34"/>
    <mergeCell ref="A27:G27"/>
    <mergeCell ref="A28:G28"/>
    <mergeCell ref="A29:G29"/>
    <mergeCell ref="A30:G30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E9:F9"/>
    <mergeCell ref="A10:C10"/>
    <mergeCell ref="E10:F10"/>
    <mergeCell ref="A11:C11"/>
    <mergeCell ref="E11:F11"/>
    <mergeCell ref="A2:G2"/>
    <mergeCell ref="A12:C12"/>
    <mergeCell ref="E12:F12"/>
    <mergeCell ref="A212:E212"/>
    <mergeCell ref="A374:E374"/>
    <mergeCell ref="A13:C13"/>
    <mergeCell ref="E13:F13"/>
    <mergeCell ref="A14:C14"/>
    <mergeCell ref="E14:F14"/>
    <mergeCell ref="A15:C15"/>
    <mergeCell ref="A5:G5"/>
    <mergeCell ref="A6:G6"/>
    <mergeCell ref="A7:C7"/>
    <mergeCell ref="A8:C8"/>
    <mergeCell ref="E8:F8"/>
    <mergeCell ref="A9:C9"/>
  </mergeCells>
  <pageMargins left="0.70866141732283472" right="0.70866141732283472" top="0.74803149606299213" bottom="0.74803149606299213" header="0.31496062992125984" footer="0.31496062992125984"/>
  <pageSetup paperSize="9" scale="96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E3" sqref="E3"/>
    </sheetView>
  </sheetViews>
  <sheetFormatPr defaultRowHeight="12.75" x14ac:dyDescent="0.2"/>
  <cols>
    <col min="1" max="1" width="46.5703125" customWidth="1"/>
    <col min="2" max="2" width="11.28515625" customWidth="1"/>
    <col min="3" max="3" width="15.5703125" customWidth="1"/>
    <col min="4" max="4" width="13.7109375" customWidth="1"/>
  </cols>
  <sheetData>
    <row r="1" spans="1:4" ht="28.5" customHeight="1" x14ac:dyDescent="0.35">
      <c r="A1" s="247" t="s">
        <v>498</v>
      </c>
      <c r="B1" s="247"/>
      <c r="C1" s="247"/>
      <c r="D1" s="247"/>
    </row>
    <row r="2" spans="1:4" ht="150" customHeight="1" x14ac:dyDescent="0.2">
      <c r="A2" s="94" t="s">
        <v>378</v>
      </c>
      <c r="B2" s="52">
        <v>2022</v>
      </c>
      <c r="C2" s="52">
        <v>2023</v>
      </c>
      <c r="D2" s="52">
        <v>2024</v>
      </c>
    </row>
    <row r="3" spans="1:4" ht="18" x14ac:dyDescent="0.25">
      <c r="A3" s="101" t="s">
        <v>379</v>
      </c>
      <c r="B3" s="16">
        <v>14239.43</v>
      </c>
      <c r="C3" s="16">
        <v>14721.49</v>
      </c>
      <c r="D3" s="16">
        <v>14671.31</v>
      </c>
    </row>
    <row r="4" spans="1:4" ht="18" x14ac:dyDescent="0.25">
      <c r="A4" s="101" t="s">
        <v>427</v>
      </c>
      <c r="B4" s="52"/>
      <c r="C4" s="52">
        <v>2.5</v>
      </c>
      <c r="D4" s="52">
        <v>5</v>
      </c>
    </row>
    <row r="5" spans="1:4" ht="18" x14ac:dyDescent="0.25">
      <c r="A5" s="101" t="s">
        <v>428</v>
      </c>
      <c r="B5" s="52"/>
      <c r="C5" s="100">
        <f>SUM(C3*C4%)</f>
        <v>368.03725000000003</v>
      </c>
      <c r="D5" s="100">
        <f>SUM(D3*D4%)</f>
        <v>733.56550000000004</v>
      </c>
    </row>
    <row r="6" spans="1:4" ht="18" x14ac:dyDescent="0.25">
      <c r="A6" s="101"/>
      <c r="B6" s="52"/>
      <c r="C6" s="52"/>
      <c r="D6" s="52"/>
    </row>
    <row r="7" spans="1:4" ht="18" x14ac:dyDescent="0.25">
      <c r="A7" s="101" t="s">
        <v>391</v>
      </c>
      <c r="B7" s="52"/>
      <c r="C7" s="101">
        <v>370</v>
      </c>
      <c r="D7" s="101">
        <v>735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Прил.1</vt:lpstr>
      <vt:lpstr>Прил.2</vt:lpstr>
      <vt:lpstr>Прил.3</vt:lpstr>
      <vt:lpstr>Прил.4</vt:lpstr>
      <vt:lpstr>Прил.5</vt:lpstr>
      <vt:lpstr>Прил.6</vt:lpstr>
      <vt:lpstr>Программы прил.7</vt:lpstr>
      <vt:lpstr>ПОЯСН.ЗАПИСКА</vt:lpstr>
      <vt:lpstr>УСЛОВНО УТВЕРЖД,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GlBuh</cp:lastModifiedBy>
  <cp:revision>0</cp:revision>
  <cp:lastPrinted>2021-11-22T06:36:20Z</cp:lastPrinted>
  <dcterms:created xsi:type="dcterms:W3CDTF">2020-12-14T07:17:03Z</dcterms:created>
  <dcterms:modified xsi:type="dcterms:W3CDTF">2021-11-23T06:24:58Z</dcterms:modified>
</cp:coreProperties>
</file>